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345" windowHeight="4650" activeTab="2"/>
  </bookViews>
  <sheets>
    <sheet name="PL 3" sheetId="5" r:id="rId1"/>
    <sheet name="PL 2" sheetId="4" r:id="rId2"/>
    <sheet name="PL 1" sheetId="35" r:id="rId3"/>
  </sheets>
  <definedNames>
    <definedName name="_xlnm._FilterDatabase" localSheetId="0" hidden="1">'PL 3'!$A$11:$J$164</definedName>
    <definedName name="_xlnm.Print_Area" localSheetId="2">'PL 1'!$A$1:$J$80</definedName>
    <definedName name="_xlnm.Print_Area" localSheetId="1">'PL 2'!$A$1:$F$18</definedName>
    <definedName name="_xlnm.Print_Area" localSheetId="0">'PL 3'!$A$1:$I$166</definedName>
    <definedName name="_xlnm.Print_Titles" localSheetId="2">'PL 1'!$9:$10</definedName>
    <definedName name="_xlnm.Print_Titles" localSheetId="0">'PL 3'!$8:$10</definedName>
  </definedNames>
  <calcPr calcId="144525"/>
</workbook>
</file>

<file path=xl/calcChain.xml><?xml version="1.0" encoding="utf-8"?>
<calcChain xmlns="http://schemas.openxmlformats.org/spreadsheetml/2006/main">
  <c r="M79" i="35" l="1"/>
  <c r="M78" i="35"/>
  <c r="M77" i="35"/>
  <c r="O76" i="35"/>
  <c r="N76" i="35"/>
  <c r="M75" i="35"/>
  <c r="M74" i="35"/>
  <c r="M73" i="35"/>
  <c r="M72" i="35"/>
  <c r="M71" i="35"/>
  <c r="M70" i="35" s="1"/>
  <c r="O70" i="35"/>
  <c r="N70" i="35"/>
  <c r="M69" i="35"/>
  <c r="M68" i="35"/>
  <c r="M67" i="35"/>
  <c r="M66" i="35"/>
  <c r="M65" i="35"/>
  <c r="M64" i="35" s="1"/>
  <c r="O64" i="35"/>
  <c r="N64" i="35"/>
  <c r="M76" i="35" l="1"/>
  <c r="G39" i="35"/>
  <c r="M39" i="35" l="1"/>
  <c r="G63" i="35"/>
  <c r="F46" i="35"/>
  <c r="L46" i="35" s="1"/>
  <c r="G46" i="35"/>
  <c r="M46" i="35"/>
  <c r="E48" i="35"/>
  <c r="E49" i="35"/>
  <c r="E50" i="35"/>
  <c r="E51" i="35"/>
  <c r="E52" i="35"/>
  <c r="E53" i="35"/>
  <c r="E47" i="35"/>
  <c r="F39" i="35"/>
  <c r="A78" i="35"/>
  <c r="A79" i="35" s="1"/>
  <c r="A72" i="35"/>
  <c r="A73" i="35" s="1"/>
  <c r="A74" i="35" s="1"/>
  <c r="A75" i="35" s="1"/>
  <c r="A66" i="35"/>
  <c r="A67" i="35" s="1"/>
  <c r="A68" i="35" s="1"/>
  <c r="A69" i="35" s="1"/>
  <c r="E45" i="35"/>
  <c r="E44" i="35"/>
  <c r="E43" i="35"/>
  <c r="E42" i="35"/>
  <c r="E41" i="35"/>
  <c r="E40" i="35"/>
  <c r="E46" i="35" l="1"/>
  <c r="E39" i="35"/>
  <c r="F63" i="35"/>
  <c r="L63" i="35" l="1"/>
  <c r="F34" i="35" l="1"/>
  <c r="L34" i="35" s="1"/>
  <c r="G34" i="35"/>
  <c r="M34" i="35" s="1"/>
  <c r="E80" i="35"/>
  <c r="E15" i="35"/>
  <c r="E16" i="35"/>
  <c r="E17" i="35"/>
  <c r="E36" i="35"/>
  <c r="E37" i="35"/>
  <c r="E38" i="35"/>
  <c r="E35" i="35"/>
  <c r="E56" i="35"/>
  <c r="E57" i="35"/>
  <c r="E58" i="35"/>
  <c r="E55" i="35"/>
  <c r="E61" i="35"/>
  <c r="E62" i="35"/>
  <c r="E60" i="35"/>
  <c r="E27" i="35"/>
  <c r="E28" i="35"/>
  <c r="E29" i="35"/>
  <c r="E30" i="35"/>
  <c r="E31" i="35"/>
  <c r="E32" i="35"/>
  <c r="E33" i="35"/>
  <c r="E20" i="35"/>
  <c r="E21" i="35"/>
  <c r="E22" i="35"/>
  <c r="E23" i="35"/>
  <c r="E24" i="35"/>
  <c r="E19" i="35"/>
  <c r="F13" i="35"/>
  <c r="G13" i="35"/>
  <c r="F59" i="35"/>
  <c r="L59" i="35" s="1"/>
  <c r="G59" i="35"/>
  <c r="M59" i="35" s="1"/>
  <c r="F25" i="35"/>
  <c r="G25" i="35"/>
  <c r="F18" i="35"/>
  <c r="G18" i="35"/>
  <c r="G54" i="35" l="1"/>
  <c r="M54" i="35" s="1"/>
  <c r="E63" i="35"/>
  <c r="G12" i="35"/>
  <c r="G11" i="35" s="1"/>
  <c r="E34" i="35"/>
  <c r="F54" i="35"/>
  <c r="L54" i="35" s="1"/>
  <c r="F12" i="35" l="1"/>
  <c r="F11" i="35" s="1"/>
  <c r="L15" i="35" s="1"/>
  <c r="E14" i="35"/>
  <c r="E13" i="35" s="1"/>
  <c r="E59" i="35"/>
  <c r="E54" i="35" s="1"/>
  <c r="E26" i="35"/>
  <c r="E25" i="35" s="1"/>
  <c r="E18" i="35"/>
  <c r="E12" i="35" l="1"/>
  <c r="E11" i="35" s="1"/>
  <c r="L13" i="35"/>
  <c r="F166" i="5" l="1"/>
  <c r="C166" i="5"/>
  <c r="F165" i="5"/>
  <c r="C165" i="5"/>
  <c r="D11" i="4" l="1"/>
  <c r="D12" i="4"/>
  <c r="D13" i="4"/>
  <c r="D14" i="4"/>
  <c r="D15" i="4"/>
  <c r="D16" i="4"/>
  <c r="D17" i="4"/>
  <c r="D18" i="4"/>
  <c r="D10" i="4"/>
  <c r="D9" i="4" s="1"/>
  <c r="E18" i="4" l="1"/>
  <c r="K146" i="5" l="1"/>
  <c r="K147" i="5" s="1"/>
  <c r="K148" i="5" s="1"/>
  <c r="K149" i="5" s="1"/>
  <c r="K150" i="5" s="1"/>
  <c r="K151" i="5" s="1"/>
  <c r="K152" i="5" s="1"/>
  <c r="K153" i="5" s="1"/>
  <c r="K154" i="5" s="1"/>
  <c r="K155" i="5" s="1"/>
  <c r="K156" i="5" s="1"/>
  <c r="K157" i="5" s="1"/>
  <c r="K158" i="5" s="1"/>
  <c r="K159" i="5" s="1"/>
  <c r="K160" i="5" s="1"/>
  <c r="K161" i="5" s="1"/>
  <c r="K162" i="5" s="1"/>
  <c r="K163" i="5" s="1"/>
  <c r="K164" i="5" s="1"/>
  <c r="K133" i="5"/>
  <c r="K134" i="5" s="1"/>
  <c r="K135" i="5" s="1"/>
  <c r="K136" i="5" s="1"/>
  <c r="K137" i="5" s="1"/>
  <c r="K138" i="5" s="1"/>
  <c r="K139" i="5" s="1"/>
  <c r="K140" i="5" s="1"/>
  <c r="K141" i="5" s="1"/>
  <c r="K115" i="5"/>
  <c r="K116" i="5" s="1"/>
  <c r="K117" i="5" s="1"/>
  <c r="K118" i="5" s="1"/>
  <c r="K119" i="5" s="1"/>
  <c r="K120" i="5" s="1"/>
  <c r="K121" i="5" s="1"/>
  <c r="K122" i="5" s="1"/>
  <c r="K123" i="5" s="1"/>
  <c r="K124" i="5" s="1"/>
  <c r="K125" i="5" s="1"/>
  <c r="K126" i="5" s="1"/>
  <c r="K127" i="5" s="1"/>
  <c r="K128" i="5" s="1"/>
  <c r="K94" i="5"/>
  <c r="K95" i="5" s="1"/>
  <c r="K96" i="5" s="1"/>
  <c r="K97" i="5" s="1"/>
  <c r="K98" i="5" s="1"/>
  <c r="K99" i="5" s="1"/>
  <c r="K100" i="5" s="1"/>
  <c r="K101" i="5" s="1"/>
  <c r="K102" i="5" s="1"/>
  <c r="K103" i="5" s="1"/>
  <c r="K104" i="5" s="1"/>
  <c r="K105" i="5" s="1"/>
  <c r="K106" i="5" s="1"/>
  <c r="K107" i="5" s="1"/>
  <c r="K108" i="5" s="1"/>
  <c r="K109" i="5" s="1"/>
  <c r="K110" i="5" s="1"/>
  <c r="K84" i="5"/>
  <c r="K85" i="5" s="1"/>
  <c r="K86" i="5" s="1"/>
  <c r="K87" i="5" s="1"/>
  <c r="K88" i="5" s="1"/>
  <c r="K89" i="5" s="1"/>
  <c r="K72" i="5"/>
  <c r="K73" i="5" s="1"/>
  <c r="K74" i="5" s="1"/>
  <c r="K75" i="5" s="1"/>
  <c r="K76" i="5" s="1"/>
  <c r="K77" i="5" s="1"/>
  <c r="K78" i="5" s="1"/>
  <c r="K79" i="5" s="1"/>
  <c r="K59" i="5"/>
  <c r="K60" i="5" s="1"/>
  <c r="K61" i="5" s="1"/>
  <c r="K62" i="5" s="1"/>
  <c r="K63" i="5" s="1"/>
  <c r="K64" i="5" s="1"/>
  <c r="K65" i="5" s="1"/>
  <c r="K66" i="5" s="1"/>
  <c r="K67" i="5" s="1"/>
  <c r="K41" i="5"/>
  <c r="K42" i="5" s="1"/>
  <c r="K43" i="5" s="1"/>
  <c r="K44" i="5" s="1"/>
  <c r="K45" i="5" s="1"/>
  <c r="K46" i="5" s="1"/>
  <c r="K47" i="5" s="1"/>
  <c r="K48" i="5" s="1"/>
  <c r="K49" i="5" s="1"/>
  <c r="K50" i="5" s="1"/>
  <c r="K51" i="5" s="1"/>
  <c r="K52" i="5" s="1"/>
  <c r="K53" i="5" s="1"/>
  <c r="K54" i="5" s="1"/>
  <c r="G30" i="5"/>
  <c r="F164" i="5"/>
  <c r="F163" i="5"/>
  <c r="F162" i="5"/>
  <c r="F161" i="5"/>
  <c r="F160" i="5"/>
  <c r="F159" i="5"/>
  <c r="F158" i="5"/>
  <c r="F157" i="5"/>
  <c r="F156" i="5"/>
  <c r="F155" i="5"/>
  <c r="F154" i="5"/>
  <c r="F153" i="5"/>
  <c r="F152" i="5"/>
  <c r="F151" i="5"/>
  <c r="F150" i="5"/>
  <c r="F149" i="5"/>
  <c r="F148" i="5"/>
  <c r="F147" i="5"/>
  <c r="F146" i="5"/>
  <c r="F145" i="5"/>
  <c r="H144" i="5"/>
  <c r="H142" i="5" s="1"/>
  <c r="G144" i="5"/>
  <c r="G142" i="5" s="1"/>
  <c r="F143" i="5"/>
  <c r="F141" i="5"/>
  <c r="F140" i="5"/>
  <c r="F139" i="5"/>
  <c r="F138" i="5"/>
  <c r="F137" i="5"/>
  <c r="F136" i="5"/>
  <c r="F135" i="5"/>
  <c r="F134" i="5"/>
  <c r="F133" i="5"/>
  <c r="F132" i="5"/>
  <c r="H131" i="5"/>
  <c r="G131" i="5"/>
  <c r="G129" i="5" s="1"/>
  <c r="F130" i="5"/>
  <c r="H129" i="5"/>
  <c r="F128" i="5"/>
  <c r="F127" i="5"/>
  <c r="F126" i="5"/>
  <c r="F125" i="5"/>
  <c r="F124" i="5"/>
  <c r="F123" i="5"/>
  <c r="F122" i="5"/>
  <c r="F121" i="5"/>
  <c r="F120" i="5"/>
  <c r="F119" i="5"/>
  <c r="F118" i="5"/>
  <c r="F117" i="5"/>
  <c r="F116" i="5"/>
  <c r="F115" i="5"/>
  <c r="F114" i="5"/>
  <c r="H113" i="5"/>
  <c r="H111" i="5" s="1"/>
  <c r="G113" i="5"/>
  <c r="G111" i="5" s="1"/>
  <c r="F112" i="5"/>
  <c r="F110" i="5"/>
  <c r="F109" i="5"/>
  <c r="F108" i="5"/>
  <c r="F107" i="5"/>
  <c r="F106" i="5"/>
  <c r="F105" i="5"/>
  <c r="F104" i="5"/>
  <c r="F103" i="5"/>
  <c r="F102" i="5"/>
  <c r="F101" i="5"/>
  <c r="F100" i="5"/>
  <c r="F99" i="5"/>
  <c r="F98" i="5"/>
  <c r="F97" i="5"/>
  <c r="F96" i="5"/>
  <c r="F95" i="5"/>
  <c r="F94" i="5"/>
  <c r="F93" i="5"/>
  <c r="F92" i="5" s="1"/>
  <c r="H92" i="5"/>
  <c r="G92" i="5"/>
  <c r="G90" i="5" s="1"/>
  <c r="F91" i="5"/>
  <c r="H90" i="5"/>
  <c r="F89" i="5"/>
  <c r="F88" i="5"/>
  <c r="F87" i="5"/>
  <c r="F86" i="5"/>
  <c r="F85" i="5"/>
  <c r="F84" i="5"/>
  <c r="F83" i="5"/>
  <c r="H82" i="5"/>
  <c r="H80" i="5" s="1"/>
  <c r="G82" i="5"/>
  <c r="G80" i="5" s="1"/>
  <c r="F81" i="5"/>
  <c r="F79" i="5"/>
  <c r="F78" i="5"/>
  <c r="F77" i="5"/>
  <c r="F76" i="5"/>
  <c r="F75" i="5"/>
  <c r="F74" i="5"/>
  <c r="F73" i="5"/>
  <c r="F72" i="5"/>
  <c r="F71" i="5"/>
  <c r="H70" i="5"/>
  <c r="H68" i="5" s="1"/>
  <c r="G70" i="5"/>
  <c r="F69" i="5"/>
  <c r="G68" i="5"/>
  <c r="F67" i="5"/>
  <c r="F66" i="5"/>
  <c r="F65" i="5"/>
  <c r="F64" i="5"/>
  <c r="F63" i="5"/>
  <c r="F62" i="5"/>
  <c r="F61" i="5"/>
  <c r="F60" i="5"/>
  <c r="F59" i="5"/>
  <c r="F58" i="5"/>
  <c r="H57" i="5"/>
  <c r="H55" i="5" s="1"/>
  <c r="G57" i="5"/>
  <c r="G55" i="5" s="1"/>
  <c r="F56" i="5"/>
  <c r="F54" i="5"/>
  <c r="F53" i="5"/>
  <c r="F52" i="5"/>
  <c r="F51" i="5"/>
  <c r="F50" i="5"/>
  <c r="F49" i="5"/>
  <c r="F48" i="5"/>
  <c r="F47" i="5"/>
  <c r="F46" i="5"/>
  <c r="F45" i="5"/>
  <c r="F44" i="5"/>
  <c r="F43" i="5"/>
  <c r="F42" i="5"/>
  <c r="F41" i="5"/>
  <c r="F40" i="5"/>
  <c r="H39" i="5"/>
  <c r="H37" i="5" s="1"/>
  <c r="G39" i="5"/>
  <c r="G37" i="5" s="1"/>
  <c r="F38" i="5"/>
  <c r="F35" i="5"/>
  <c r="F34" i="5"/>
  <c r="F33" i="5"/>
  <c r="F32" i="5"/>
  <c r="F31" i="5"/>
  <c r="F29" i="5"/>
  <c r="F28" i="5"/>
  <c r="F27" i="5"/>
  <c r="F26" i="5"/>
  <c r="F25" i="5"/>
  <c r="F24" i="5"/>
  <c r="F23" i="5"/>
  <c r="F22" i="5"/>
  <c r="F21" i="5"/>
  <c r="F20" i="5"/>
  <c r="F19" i="5"/>
  <c r="F18" i="5"/>
  <c r="F17" i="5"/>
  <c r="F16" i="5"/>
  <c r="F15" i="5"/>
  <c r="F14" i="5"/>
  <c r="F13" i="5"/>
  <c r="H12" i="5"/>
  <c r="H11" i="5" l="1"/>
  <c r="F144" i="5"/>
  <c r="F142" i="5" s="1"/>
  <c r="F30" i="5"/>
  <c r="F12" i="5" s="1"/>
  <c r="F90" i="5"/>
  <c r="F57" i="5"/>
  <c r="F39" i="5"/>
  <c r="F37" i="5" s="1"/>
  <c r="F113" i="5"/>
  <c r="G36" i="5"/>
  <c r="G12" i="5" s="1"/>
  <c r="F111" i="5"/>
  <c r="H36" i="5"/>
  <c r="F70" i="5"/>
  <c r="F68" i="5" s="1"/>
  <c r="F82" i="5"/>
  <c r="F80" i="5" s="1"/>
  <c r="F131" i="5"/>
  <c r="F129" i="5" s="1"/>
  <c r="F55" i="5"/>
  <c r="G11" i="5" l="1"/>
  <c r="K12" i="5" s="1"/>
  <c r="K13" i="5" s="1"/>
  <c r="F36" i="5"/>
  <c r="F11" i="5" s="1"/>
  <c r="E17" i="4" l="1"/>
  <c r="E16" i="4"/>
  <c r="E15" i="4"/>
  <c r="E12" i="4"/>
  <c r="E11" i="4"/>
  <c r="E10" i="4"/>
  <c r="E13" i="4"/>
  <c r="E14" i="4"/>
  <c r="C9" i="4"/>
  <c r="D30" i="5" l="1"/>
  <c r="D144" i="5" l="1"/>
  <c r="D142" i="5" s="1"/>
  <c r="D131" i="5"/>
  <c r="D129" i="5" s="1"/>
  <c r="D113" i="5"/>
  <c r="D111" i="5" s="1"/>
  <c r="D92" i="5"/>
  <c r="D90" i="5" s="1"/>
  <c r="D82" i="5"/>
  <c r="D80" i="5" s="1"/>
  <c r="D70" i="5"/>
  <c r="D68" i="5" s="1"/>
  <c r="D57" i="5"/>
  <c r="D55" i="5" s="1"/>
  <c r="D39" i="5"/>
  <c r="D37" i="5" s="1"/>
  <c r="D36" i="5" l="1"/>
  <c r="D12" i="5" s="1"/>
  <c r="D11" i="5" s="1"/>
  <c r="E144" i="5"/>
  <c r="E142" i="5" s="1"/>
  <c r="E131" i="5"/>
  <c r="E129" i="5" s="1"/>
  <c r="E113" i="5"/>
  <c r="E111" i="5" s="1"/>
  <c r="E92" i="5"/>
  <c r="E90" i="5" s="1"/>
  <c r="E82" i="5"/>
  <c r="E80" i="5" s="1"/>
  <c r="E70" i="5"/>
  <c r="E68" i="5" s="1"/>
  <c r="E57" i="5"/>
  <c r="E55" i="5" s="1"/>
  <c r="E39" i="5"/>
  <c r="E37" i="5" s="1"/>
  <c r="E36" i="5" l="1"/>
  <c r="E9" i="4" l="1"/>
  <c r="A11" i="4"/>
  <c r="A12" i="4" s="1"/>
  <c r="A13" i="4" s="1"/>
  <c r="A14" i="4" s="1"/>
  <c r="A15" i="4" s="1"/>
  <c r="A16" i="4" s="1"/>
  <c r="A17" i="4" s="1"/>
  <c r="E12" i="5"/>
  <c r="C13" i="5"/>
  <c r="C14" i="5"/>
  <c r="C15" i="5"/>
  <c r="C16" i="5"/>
  <c r="C17" i="5"/>
  <c r="C18" i="5"/>
  <c r="C19" i="5"/>
  <c r="C20" i="5"/>
  <c r="C21" i="5"/>
  <c r="C22" i="5"/>
  <c r="C23" i="5"/>
  <c r="C24" i="5"/>
  <c r="C25" i="5"/>
  <c r="C26" i="5"/>
  <c r="C27" i="5"/>
  <c r="C28" i="5"/>
  <c r="C29" i="5"/>
  <c r="C31" i="5"/>
  <c r="C32" i="5"/>
  <c r="C33" i="5"/>
  <c r="C34" i="5"/>
  <c r="C35" i="5"/>
  <c r="C38" i="5"/>
  <c r="C40" i="5"/>
  <c r="A41" i="5"/>
  <c r="C41" i="5"/>
  <c r="A42" i="5"/>
  <c r="A43" i="5" s="1"/>
  <c r="A44" i="5" s="1"/>
  <c r="A45" i="5" s="1"/>
  <c r="A46" i="5" s="1"/>
  <c r="A47" i="5" s="1"/>
  <c r="A48" i="5" s="1"/>
  <c r="A49" i="5" s="1"/>
  <c r="A50" i="5" s="1"/>
  <c r="A51" i="5" s="1"/>
  <c r="A52" i="5" s="1"/>
  <c r="A53" i="5" s="1"/>
  <c r="A54" i="5" s="1"/>
  <c r="C42" i="5"/>
  <c r="C43" i="5"/>
  <c r="C44" i="5"/>
  <c r="C45" i="5"/>
  <c r="C46" i="5"/>
  <c r="C47" i="5"/>
  <c r="C48" i="5"/>
  <c r="C49" i="5"/>
  <c r="C50" i="5"/>
  <c r="C51" i="5"/>
  <c r="C52" i="5"/>
  <c r="C53" i="5"/>
  <c r="C54" i="5"/>
  <c r="C56" i="5"/>
  <c r="C58" i="5"/>
  <c r="A59" i="5"/>
  <c r="A60" i="5" s="1"/>
  <c r="A61" i="5" s="1"/>
  <c r="A62" i="5" s="1"/>
  <c r="A63" i="5" s="1"/>
  <c r="A64" i="5" s="1"/>
  <c r="A65" i="5" s="1"/>
  <c r="A66" i="5" s="1"/>
  <c r="A67" i="5" s="1"/>
  <c r="C59" i="5"/>
  <c r="C60" i="5"/>
  <c r="C61" i="5"/>
  <c r="C62" i="5"/>
  <c r="C63" i="5"/>
  <c r="C64" i="5"/>
  <c r="C65" i="5"/>
  <c r="C66" i="5"/>
  <c r="C67" i="5"/>
  <c r="C69" i="5"/>
  <c r="C71" i="5"/>
  <c r="A72" i="5"/>
  <c r="C72" i="5"/>
  <c r="A73" i="5"/>
  <c r="A74" i="5" s="1"/>
  <c r="A75" i="5" s="1"/>
  <c r="A76" i="5" s="1"/>
  <c r="A77" i="5" s="1"/>
  <c r="A78" i="5" s="1"/>
  <c r="A79" i="5" s="1"/>
  <c r="C73" i="5"/>
  <c r="C74" i="5"/>
  <c r="C75" i="5"/>
  <c r="C76" i="5"/>
  <c r="C77" i="5"/>
  <c r="C78" i="5"/>
  <c r="C79" i="5"/>
  <c r="C81" i="5"/>
  <c r="C83" i="5"/>
  <c r="A84" i="5"/>
  <c r="C84" i="5"/>
  <c r="A85" i="5"/>
  <c r="C85" i="5"/>
  <c r="A86" i="5"/>
  <c r="C86" i="5"/>
  <c r="A87" i="5"/>
  <c r="C87" i="5"/>
  <c r="A88" i="5"/>
  <c r="C88" i="5"/>
  <c r="A89" i="5"/>
  <c r="C89" i="5"/>
  <c r="C91" i="5"/>
  <c r="C93" i="5"/>
  <c r="A94" i="5"/>
  <c r="C94" i="5"/>
  <c r="A95" i="5"/>
  <c r="A96" i="5" s="1"/>
  <c r="A97" i="5" s="1"/>
  <c r="A98" i="5" s="1"/>
  <c r="A99" i="5" s="1"/>
  <c r="A100" i="5" s="1"/>
  <c r="A101" i="5" s="1"/>
  <c r="A102" i="5" s="1"/>
  <c r="A103" i="5" s="1"/>
  <c r="A104" i="5" s="1"/>
  <c r="A105" i="5" s="1"/>
  <c r="A106" i="5" s="1"/>
  <c r="A107" i="5" s="1"/>
  <c r="A108" i="5" s="1"/>
  <c r="A109" i="5" s="1"/>
  <c r="A110" i="5" s="1"/>
  <c r="C95" i="5"/>
  <c r="C96" i="5"/>
  <c r="C97" i="5"/>
  <c r="C98" i="5"/>
  <c r="C99" i="5"/>
  <c r="C100" i="5"/>
  <c r="C101" i="5"/>
  <c r="C102" i="5"/>
  <c r="C103" i="5"/>
  <c r="C104" i="5"/>
  <c r="C105" i="5"/>
  <c r="C106" i="5"/>
  <c r="C107" i="5"/>
  <c r="C108" i="5"/>
  <c r="C109" i="5"/>
  <c r="C110" i="5"/>
  <c r="C112" i="5"/>
  <c r="E11" i="5"/>
  <c r="C114" i="5"/>
  <c r="A115" i="5"/>
  <c r="A116" i="5" s="1"/>
  <c r="A117" i="5" s="1"/>
  <c r="A118" i="5" s="1"/>
  <c r="A119" i="5" s="1"/>
  <c r="C115" i="5"/>
  <c r="C116" i="5"/>
  <c r="C117" i="5"/>
  <c r="C118" i="5"/>
  <c r="C119" i="5"/>
  <c r="C120" i="5"/>
  <c r="A121" i="5"/>
  <c r="A122" i="5" s="1"/>
  <c r="A123" i="5" s="1"/>
  <c r="A124" i="5" s="1"/>
  <c r="C121" i="5"/>
  <c r="C122" i="5"/>
  <c r="C123" i="5"/>
  <c r="C124" i="5"/>
  <c r="C125" i="5"/>
  <c r="C126" i="5"/>
  <c r="C127" i="5"/>
  <c r="C128" i="5"/>
  <c r="C130" i="5"/>
  <c r="C132" i="5"/>
  <c r="A133" i="5"/>
  <c r="A134" i="5" s="1"/>
  <c r="A135" i="5" s="1"/>
  <c r="A136" i="5" s="1"/>
  <c r="A137" i="5" s="1"/>
  <c r="A138" i="5" s="1"/>
  <c r="A139" i="5" s="1"/>
  <c r="A140" i="5" s="1"/>
  <c r="A141" i="5" s="1"/>
  <c r="C133" i="5"/>
  <c r="C134" i="5"/>
  <c r="C135" i="5"/>
  <c r="C136" i="5"/>
  <c r="C137" i="5"/>
  <c r="C138" i="5"/>
  <c r="C139" i="5"/>
  <c r="C140" i="5"/>
  <c r="C141" i="5"/>
  <c r="C143" i="5"/>
  <c r="C145" i="5"/>
  <c r="C146" i="5"/>
  <c r="C147" i="5"/>
  <c r="C148" i="5"/>
  <c r="A149" i="5"/>
  <c r="C149" i="5"/>
  <c r="A150" i="5"/>
  <c r="A151" i="5" s="1"/>
  <c r="A152" i="5" s="1"/>
  <c r="A153" i="5" s="1"/>
  <c r="A154" i="5" s="1"/>
  <c r="A155" i="5" s="1"/>
  <c r="A156" i="5" s="1"/>
  <c r="A157" i="5" s="1"/>
  <c r="A158" i="5" s="1"/>
  <c r="A159" i="5" s="1"/>
  <c r="A160" i="5" s="1"/>
  <c r="A161" i="5" s="1"/>
  <c r="A162" i="5" s="1"/>
  <c r="A163" i="5" s="1"/>
  <c r="A164" i="5" s="1"/>
  <c r="C150" i="5"/>
  <c r="C151" i="5"/>
  <c r="C152" i="5"/>
  <c r="C153" i="5"/>
  <c r="C154" i="5"/>
  <c r="C155" i="5"/>
  <c r="C156" i="5"/>
  <c r="C157" i="5"/>
  <c r="C158" i="5"/>
  <c r="C159" i="5"/>
  <c r="C160" i="5"/>
  <c r="C161" i="5"/>
  <c r="C162" i="5"/>
  <c r="C163" i="5"/>
  <c r="C164" i="5"/>
  <c r="C82" i="5"/>
  <c r="C113" i="5" l="1"/>
  <c r="C111" i="5" s="1"/>
  <c r="C39" i="5"/>
  <c r="C37" i="5" s="1"/>
  <c r="C80" i="5"/>
  <c r="C70" i="5"/>
  <c r="C68" i="5" s="1"/>
  <c r="C144" i="5"/>
  <c r="C142" i="5" s="1"/>
  <c r="C131" i="5"/>
  <c r="C129" i="5" s="1"/>
  <c r="C92" i="5"/>
  <c r="C90" i="5" s="1"/>
  <c r="C57" i="5"/>
  <c r="C55" i="5" s="1"/>
  <c r="C30" i="5"/>
  <c r="C12" i="5" s="1"/>
  <c r="C36" i="5" l="1"/>
  <c r="C11" i="5" s="1"/>
  <c r="L12" i="35" l="1"/>
  <c r="L11" i="35"/>
</calcChain>
</file>

<file path=xl/comments1.xml><?xml version="1.0" encoding="utf-8"?>
<comments xmlns="http://schemas.openxmlformats.org/spreadsheetml/2006/main">
  <authors>
    <author>VNN.R9</author>
  </authors>
  <commentList>
    <comment ref="B103" authorId="0">
      <text>
        <r>
          <rPr>
            <b/>
            <sz val="8"/>
            <color indexed="81"/>
            <rFont val="Tahoma"/>
            <family val="2"/>
          </rPr>
          <t>VNN.R9:</t>
        </r>
        <r>
          <rPr>
            <sz val="8"/>
            <color indexed="81"/>
            <rFont val="Tahoma"/>
            <family val="2"/>
          </rPr>
          <t xml:space="preserve">
Trí Huy</t>
        </r>
      </text>
    </comment>
  </commentList>
</comments>
</file>

<file path=xl/sharedStrings.xml><?xml version="1.0" encoding="utf-8"?>
<sst xmlns="http://schemas.openxmlformats.org/spreadsheetml/2006/main" count="605" uniqueCount="411">
  <si>
    <t>STT</t>
  </si>
  <si>
    <t>Danh mục</t>
  </si>
  <si>
    <t>Ghi chú</t>
  </si>
  <si>
    <t>TỔNG CỘNG</t>
  </si>
  <si>
    <t>Huyện Phong Điền</t>
  </si>
  <si>
    <t>Huyện Quảng Điền</t>
  </si>
  <si>
    <t>Thị xã Hương Thủy</t>
  </si>
  <si>
    <t>Huyện Phú Vang</t>
  </si>
  <si>
    <t>Huyện Phú Lộc</t>
  </si>
  <si>
    <t>Huyện Nam Đông</t>
  </si>
  <si>
    <t>Huyện A Lưới</t>
  </si>
  <si>
    <t>Thị xã Hương Trà</t>
  </si>
  <si>
    <t>Xã Quảng Lợi</t>
  </si>
  <si>
    <t>Xã Hương Lộc</t>
  </si>
  <si>
    <t>Thị xã Hương Trà</t>
  </si>
  <si>
    <t xml:space="preserve">Danh mục </t>
  </si>
  <si>
    <t>Tổng số</t>
  </si>
  <si>
    <t>Trong đó</t>
  </si>
  <si>
    <t>Ban chỉ đạo cấp huyện, xã</t>
  </si>
  <si>
    <t>I</t>
  </si>
  <si>
    <t>Ban chỉ đạo huyện</t>
  </si>
  <si>
    <t>II</t>
  </si>
  <si>
    <t>Ban chỉ đạo xã</t>
  </si>
  <si>
    <t>Xã Phong  Mỹ</t>
  </si>
  <si>
    <t>Xã Phong Hiền</t>
  </si>
  <si>
    <t>Xã Phong  An</t>
  </si>
  <si>
    <t>Xã Phong  Sơn</t>
  </si>
  <si>
    <t>Xã Phong Xuân</t>
  </si>
  <si>
    <t>Xã Phong Thu</t>
  </si>
  <si>
    <t>Xã Phong Hòa</t>
  </si>
  <si>
    <t xml:space="preserve">Xã Phong Bình </t>
  </si>
  <si>
    <t>Xã Phong Chương</t>
  </si>
  <si>
    <t>Xã Điền Hương</t>
  </si>
  <si>
    <t>Xã Điền Môn</t>
  </si>
  <si>
    <t>Xã Điền Hòa</t>
  </si>
  <si>
    <t>Xã Phong Hải</t>
  </si>
  <si>
    <t>Xã Điền Lộc</t>
  </si>
  <si>
    <t>Xã Điền Hải</t>
  </si>
  <si>
    <t>Ban chỉ đạo xã</t>
  </si>
  <si>
    <t>Xã Quảng Phú</t>
  </si>
  <si>
    <t>Xã Quảng Ngạn</t>
  </si>
  <si>
    <t>Xã Quảng Công</t>
  </si>
  <si>
    <t>Xã Quảng Thái</t>
  </si>
  <si>
    <t>Xã Quảng An</t>
  </si>
  <si>
    <t>Xã Quảng Thọ</t>
  </si>
  <si>
    <t>Xã Quảng Phước</t>
  </si>
  <si>
    <t>Xã Quảng Vinh</t>
  </si>
  <si>
    <t>Xã Quảng Thành</t>
  </si>
  <si>
    <t>Ban chỉ đạo thị xã</t>
  </si>
  <si>
    <t>Xã Hương Bình</t>
  </si>
  <si>
    <t>Xã Hương Thọ</t>
  </si>
  <si>
    <t>Xã Hương Toàn</t>
  </si>
  <si>
    <t>Xã Hương Vinh</t>
  </si>
  <si>
    <t>Xã Hương Phong</t>
  </si>
  <si>
    <t>Xã Bình Thành</t>
  </si>
  <si>
    <t>Xã Hồng Tiến</t>
  </si>
  <si>
    <t>Xã Hải Dương</t>
  </si>
  <si>
    <t>Xã Bình Điền</t>
  </si>
  <si>
    <t>Xã Thủy Thanh</t>
  </si>
  <si>
    <t>Xã Thủy Phù</t>
  </si>
  <si>
    <t>Xã Thủy Tân</t>
  </si>
  <si>
    <t>Xã Thủy Bằng</t>
  </si>
  <si>
    <t>Xã Phú Sơn</t>
  </si>
  <si>
    <t>Xã Dương Hòa</t>
  </si>
  <si>
    <t>Xã Thủy Vân</t>
  </si>
  <si>
    <t>Ban chỉ đạo huyện</t>
  </si>
  <si>
    <t>Xã Phú Hồ</t>
  </si>
  <si>
    <t>Xã Phú An</t>
  </si>
  <si>
    <t>Xã Phú Diên</t>
  </si>
  <si>
    <t>Xã Phú Dương</t>
  </si>
  <si>
    <t>Xã Phú Hải</t>
  </si>
  <si>
    <t>Xã Phú Lương</t>
  </si>
  <si>
    <t>Xã Phú Mậu</t>
  </si>
  <si>
    <t>Xã Phú Mỹ</t>
  </si>
  <si>
    <t>Xã Phú Thuận</t>
  </si>
  <si>
    <t>Xã Phú Thượng</t>
  </si>
  <si>
    <t>Xã Phú Xuân</t>
  </si>
  <si>
    <t>Xã Vinh An</t>
  </si>
  <si>
    <t>Xã Vinh  Hà</t>
  </si>
  <si>
    <t>Xã Vinh Phú</t>
  </si>
  <si>
    <t>Xã Vinh Thái</t>
  </si>
  <si>
    <t>Xã Vinh Xuân</t>
  </si>
  <si>
    <t>Xã Phú Thanh</t>
  </si>
  <si>
    <t>Xã Vinh Thanh</t>
  </si>
  <si>
    <t>Xã Vinh Hưng</t>
  </si>
  <si>
    <t>Xã Vinh Mỹ</t>
  </si>
  <si>
    <t>Xã Vinh Giang</t>
  </si>
  <si>
    <t>Xã Vinh Hải</t>
  </si>
  <si>
    <t>Xã Vinh Hiền</t>
  </si>
  <si>
    <t>Xã Lộc Bổn</t>
  </si>
  <si>
    <t>Xã Lộc An</t>
  </si>
  <si>
    <t>Xã Lộc Hòa</t>
  </si>
  <si>
    <t>Xã Lộc Điền</t>
  </si>
  <si>
    <t>Xã Lộc Bình</t>
  </si>
  <si>
    <t>Xã Xuân Lộc</t>
  </si>
  <si>
    <t>Xã Lộc Trì</t>
  </si>
  <si>
    <t>Xã Lộc Thủy</t>
  </si>
  <si>
    <t>Xã Lộc Tiến</t>
  </si>
  <si>
    <t>Xã Lộc Vĩnh</t>
  </si>
  <si>
    <t>Xã Thượng Nhật</t>
  </si>
  <si>
    <t>Xã Hương Hòa</t>
  </si>
  <si>
    <t>Xã Hương Giang</t>
  </si>
  <si>
    <t>Xã Hương Phú</t>
  </si>
  <si>
    <t>Xã Hương Sơn</t>
  </si>
  <si>
    <t>Xã Hương Hữu</t>
  </si>
  <si>
    <t>Xã Thượng Quảng</t>
  </si>
  <si>
    <t>Xã Thượng Long</t>
  </si>
  <si>
    <t>Xã Thượng Lộ</t>
  </si>
  <si>
    <t>Xã Nhâm</t>
  </si>
  <si>
    <t>Xã Hương Nguyên</t>
  </si>
  <si>
    <t>Xã Hương Lâm</t>
  </si>
  <si>
    <t>Xã Hồng Hạ</t>
  </si>
  <si>
    <t>Xã Hồng Thượng</t>
  </si>
  <si>
    <t>Xã Hồng Thái</t>
  </si>
  <si>
    <t>Xã Hồng Quảng</t>
  </si>
  <si>
    <t>Xã Hồng Bắc</t>
  </si>
  <si>
    <t>Xã Hồng Kim</t>
  </si>
  <si>
    <t>Xã Hồng Trung</t>
  </si>
  <si>
    <t>Xã Hồng Thủy</t>
  </si>
  <si>
    <t>Xã Đông Sơn</t>
  </si>
  <si>
    <t>Xã A Roàng</t>
  </si>
  <si>
    <t>Xã Phú Vinh</t>
  </si>
  <si>
    <t>Xã Bắc Sơn</t>
  </si>
  <si>
    <t>Xã Hồng Vân</t>
  </si>
  <si>
    <t>Xã A Đớt</t>
  </si>
  <si>
    <t>Xã Sơn Thủy</t>
  </si>
  <si>
    <t>Xã A Ngo</t>
  </si>
  <si>
    <t>Đơn vị tính: Triệu đồng.</t>
  </si>
  <si>
    <t>Đơn vị tính: Triệu đồng.</t>
  </si>
  <si>
    <t>Sở Kế hoạch và Đầu tư</t>
  </si>
  <si>
    <t>Sở Nông nghiệp và Phát triển nông thôn</t>
  </si>
  <si>
    <t>TT</t>
  </si>
  <si>
    <t>1.1</t>
  </si>
  <si>
    <t>1.2</t>
  </si>
  <si>
    <t>2.1</t>
  </si>
  <si>
    <t>2.2</t>
  </si>
  <si>
    <t>3.1</t>
  </si>
  <si>
    <t>3.2</t>
  </si>
  <si>
    <t>4.1</t>
  </si>
  <si>
    <t>4.2</t>
  </si>
  <si>
    <t>5.1</t>
  </si>
  <si>
    <t>5.2</t>
  </si>
  <si>
    <t>6.1</t>
  </si>
  <si>
    <t>6.2</t>
  </si>
  <si>
    <t>7.1</t>
  </si>
  <si>
    <t>7.2</t>
  </si>
  <si>
    <t>8.1</t>
  </si>
  <si>
    <t>8.2</t>
  </si>
  <si>
    <t>III</t>
  </si>
  <si>
    <t>IV</t>
  </si>
  <si>
    <t>V</t>
  </si>
  <si>
    <t>Ghi chú (đơn vị thực hiện)</t>
  </si>
  <si>
    <t>UBND huyện Phong Điền</t>
  </si>
  <si>
    <t>UBND huyện Quảng Điền</t>
  </si>
  <si>
    <t>UBND thị xã Hương Trà</t>
  </si>
  <si>
    <t>UBND thị xã Hương Thủy</t>
  </si>
  <si>
    <t>UBND huyện Phú Vang</t>
  </si>
  <si>
    <t>UBND huyện Nam Đông</t>
  </si>
  <si>
    <t>UBND huyện Phú Lộc</t>
  </si>
  <si>
    <t>Sở Tài chính</t>
  </si>
  <si>
    <t>Sở Xây dựng</t>
  </si>
  <si>
    <t>Sở Công Thương</t>
  </si>
  <si>
    <t>Sở Giao thông vận tải</t>
  </si>
  <si>
    <t>Sở Y tế</t>
  </si>
  <si>
    <t>Sở Giáo dục và Đào tạo</t>
  </si>
  <si>
    <t>Sở Tài nguyên và Môi trường</t>
  </si>
  <si>
    <t>Sở Nội vụ</t>
  </si>
  <si>
    <t>Sở Lao động Thương binh và Xã hội</t>
  </si>
  <si>
    <t>Công an tỉnh</t>
  </si>
  <si>
    <t>Cục Thống kê</t>
  </si>
  <si>
    <t>-</t>
  </si>
  <si>
    <t>Cấp tỉnh</t>
  </si>
  <si>
    <t>Sở Văn hóa và Thể thao</t>
  </si>
  <si>
    <t>Sở Thông tin và Truyền thông</t>
  </si>
  <si>
    <t>Sở Tư pháp</t>
  </si>
  <si>
    <t>Bộ chỉ huy quân sự tỉnh</t>
  </si>
  <si>
    <t>Chi cục Phát triển nông thôn</t>
  </si>
  <si>
    <t>Chi cục thủy sản</t>
  </si>
  <si>
    <t>Trung tâm khuyến Nông Lâm Ngư</t>
  </si>
  <si>
    <t>VI</t>
  </si>
  <si>
    <t>VII</t>
  </si>
  <si>
    <t>VIII</t>
  </si>
  <si>
    <t>Chi cục Thủy lợi</t>
  </si>
  <si>
    <t>Văn phòng Sở Nông nghiệp và PTNT</t>
  </si>
  <si>
    <t>UBND huyện A Lưới</t>
  </si>
  <si>
    <t>Tổng số</t>
  </si>
  <si>
    <t>Đơn vị tính: Triệu đồng</t>
  </si>
  <si>
    <t>Quy mô đầu tư</t>
  </si>
  <si>
    <t>A</t>
  </si>
  <si>
    <t>UBND xã Phong Bình</t>
  </si>
  <si>
    <t>B</t>
  </si>
  <si>
    <t>C</t>
  </si>
  <si>
    <t>UBND xã Vinh Hiền</t>
  </si>
  <si>
    <t>UBND xã Vinh Hải</t>
  </si>
  <si>
    <t>Truyền thông về xây dựng nông thôn mới</t>
  </si>
  <si>
    <t>Quản lý Chương trình: Hoạt động Ban chỉ đạo các cấp</t>
  </si>
  <si>
    <t>Đào tạo, bồi dưỡng nâng cao năng lực cán bộ xây dựng nông thôn mới</t>
  </si>
  <si>
    <t>UBND xã Thủy Phù</t>
  </si>
  <si>
    <t>UBND xã Phú Sơn</t>
  </si>
  <si>
    <t>UBND xã Lộc Hòa</t>
  </si>
  <si>
    <t>UBND xã Hồng Tiến</t>
  </si>
  <si>
    <t>UBND xã Hải Dương</t>
  </si>
  <si>
    <t>Thực hiện năm 2018</t>
  </si>
  <si>
    <t>Kế hoạch năm 2019</t>
  </si>
  <si>
    <t>UBND xã Lộc Thủy</t>
  </si>
  <si>
    <t>UBND xã Bình Điền</t>
  </si>
  <si>
    <t>VPĐP NTM tỉnh</t>
  </si>
  <si>
    <t>Phụ lục 2</t>
  </si>
  <si>
    <t>Quản lý Chương trình (bao gồm hoạt động Ban chỉ đạo các cấp)</t>
  </si>
  <si>
    <t>Thực hiện Quyết định 1385/QĐ-TTg ngày 21/10/2018 của TTCP</t>
  </si>
  <si>
    <t>UBND xã Thủy Thanh</t>
  </si>
  <si>
    <t>Đạt chuẩn năm 2017</t>
  </si>
  <si>
    <t>Đạt chuẩn giai đoạn 2011-2015</t>
  </si>
  <si>
    <t>Đạt chuẩn năm 2016</t>
  </si>
  <si>
    <t>Đạt chuẩn năm 2018, xã NTM nâng cao</t>
  </si>
  <si>
    <t>Đạt chuẩn năm 2016, xã NTM kiểu mẫu</t>
  </si>
  <si>
    <t>Đạt chuẩn giai đoạn 2011-2015, xã NTM kiểu mẫu</t>
  </si>
  <si>
    <t>Đạt chuẩn năm 2018</t>
  </si>
  <si>
    <t>Phấn đấu huyện nông thôn mới năm 2020</t>
  </si>
  <si>
    <t>Đạt chuẩn giai đoạn 2011-2015, xã NTM nâng cao</t>
  </si>
  <si>
    <t>Thị xã hoàn thàn nhiệm vụ xây dựng nông thôn mới năm 2019</t>
  </si>
  <si>
    <t>Đạt chuẩn năm 2016, xã NTM nâng cao</t>
  </si>
  <si>
    <t>8.3</t>
  </si>
  <si>
    <t>43 thôn thuộc huyện A Lưới Thực hiện Quyết định 1385/QĐ-TTg ngày 21/10/2018 của TTCP</t>
  </si>
  <si>
    <t>Giao UBND huyện A Lưới thông báo cụ thể cho các thôn</t>
  </si>
  <si>
    <t>Hỗ trợ các xã tổ chức lễ công bố đạt chuẩn nông thôn mới 2019 (dự kiến 16 xã)</t>
  </si>
  <si>
    <t>Giao Sở KH&amp;ĐT thông báo cụ thể cho các xã khi có Quyết định công nhận</t>
  </si>
  <si>
    <t>Lồng ghép thực hiện Chương trình “Hỗ trợ thực hiện 02 chương trình MTQG XD NTM và GNBV giai đoạn 2016-2020” của WB nội dung truyền thông về xây dựng nông thôn mới</t>
  </si>
  <si>
    <t>VPĐP Chương trình MTQG xây dựng NTM tỉnh</t>
  </si>
  <si>
    <t>Nguồn vốn: Vốn sự nghiệp thuộc Chương trình MTQG xây dựng nông thôn mới năm 2019</t>
  </si>
  <si>
    <t>KẾ HOẠCH VỐN THỰC HIỆN CÁC CHƯƠNG TRÌNH MTQG NĂM 2019 TỈNH THỪA THIÊN HUẾ</t>
  </si>
  <si>
    <t>Tên dự án</t>
  </si>
  <si>
    <t>Đối tượng thực hiện,
chủ thể liên kết</t>
  </si>
  <si>
    <t>Địa điểm thực hiện</t>
  </si>
  <si>
    <t xml:space="preserve"> Huyện Quảng Điền</t>
  </si>
  <si>
    <t>Dự án liên kết sản xuất, chế biến, tiêu thụ các giống lúa chất lượng</t>
  </si>
  <si>
    <t>Các HTX nông nghiệp, các hộ nông dân- Công ty CP Vật tư NN, Công ty CP Giống cây trồng vật nuôi và các doanh nghiệp khác tham gia vào chuỗi</t>
  </si>
  <si>
    <t>200 ha</t>
  </si>
  <si>
    <t>Có Dự án</t>
  </si>
  <si>
    <t>Dự án liên kết sản xuất, chế biến, tiêu thụ sản phẩm gà thịt vùng trang trại xã Quảng Vinh</t>
  </si>
  <si>
    <t>Các tổ chức, cá nhân chăn nuôi vùng trang trại xã Quảng Vinh, Tổ hợp tác, chi hội trang trại xã Quảng vinh, Công ty TNHH MTV Chăn nuôi Quốc Trung, Công ty Thái Việt</t>
  </si>
  <si>
    <t>Vùng trang trại rú cát xã Quảng Vinh</t>
  </si>
  <si>
    <t>Dự án liên kết sản xuất nguyên liệu, chế biến, tiêu thụ nước mắm</t>
  </si>
  <si>
    <t>Tổ hợp tác, các hộ ngư dân, người lao động tham gia trong các khâu khai thác, chế biến, tiêu thụ sản phẩm. Các doanh nghiệp, tổ chức tham gia vào chuỗi</t>
  </si>
  <si>
    <t>Thôn Tân Thành, xã Quảng Công</t>
  </si>
  <si>
    <t>Dự án liên kết sản xuất nguyên liệu, chế biến, tiêu thụ tinh dầu lạc</t>
  </si>
  <si>
    <t>HTX NN Phú Hòa và các tổ chức, cá nhân tham gia vào chuỗi. Các hộ nông dân trồng lạc</t>
  </si>
  <si>
    <t>HTX NN Phú Hòa, xã Quảng Phú</t>
  </si>
  <si>
    <t>50 ha</t>
  </si>
  <si>
    <t>Dự án liên kết sản xuất, tiêu thụ cá Chình (Cá giống và nuôi thương phẩm)</t>
  </si>
  <si>
    <t>Hộ ông Lê Quang Cao và các hộ dân có nhu cầu, điều kiện phù hợp nuôi cá Chình</t>
  </si>
  <si>
    <t xml:space="preserve">Xã Quảng Phước </t>
  </si>
  <si>
    <t>Dự án liên kết sản xuất tiêu thụ sản phẩm nuôi cá lồng bè (Cá diêu hồng)</t>
  </si>
  <si>
    <t>Các Tổ hợp tác nuôi cá lồng. Các hộ nuôi cá lồng bè, Các doanh nghiệp, tổ chức, các nhân tham gia vào chuỗi</t>
  </si>
  <si>
    <t xml:space="preserve"> Huyện Phú Vang</t>
  </si>
  <si>
    <t>Dự án hợp tác liên kết trong sản xuất và tiêu thụ sản phẩm thủy sản</t>
  </si>
  <si>
    <t>HTX Thủy sản Phú Hải với các hộ thành viên</t>
  </si>
  <si>
    <t>HTX thủy sản Phú Hải</t>
  </si>
  <si>
    <t>4,5 ha</t>
  </si>
  <si>
    <t>Dự án hợp tác liên kết trong sản xuất và tiêu thụ lúa thương phẩm chất lượng cao (JO2)</t>
  </si>
  <si>
    <t>HTX NN Phú Hồ với các hộ thành viên</t>
  </si>
  <si>
    <t>HTX NN Phú Hồ</t>
  </si>
  <si>
    <t>110 ha</t>
  </si>
  <si>
    <t>Dự án hợp tác liên kết trong sản xuất và chế biến tiêu thụ nước ớt, tương ớt</t>
  </si>
  <si>
    <t>HTX NN Vinh Xuân với các hộ thành viên HTX</t>
  </si>
  <si>
    <t>HTX NN Vinh Xuân</t>
  </si>
  <si>
    <t>10 ha</t>
  </si>
  <si>
    <t>Dự án hợp tác liên kết trong sản xuất và tiêu thụ giống lúa thương phẩm chất lượng cao (KD, KH1) với hộ thành viên</t>
  </si>
  <si>
    <t>Công ty CP Giống cây trồng Vật nuôi Tỉnh liên kết với các HTX và người dân</t>
  </si>
  <si>
    <t>HTX NN Phú Lương I, Vinh Hà</t>
  </si>
  <si>
    <t>Dự án hợp tác liên kết trông sản xuất và tiêu thụ lúa  (KH1, BT7)</t>
  </si>
  <si>
    <t xml:space="preserve"> Công ty CP Giống cây trồng Vật nuôi Tỉnh liên kết với các HTX và người dân</t>
  </si>
  <si>
    <t>HTX NN Vinh Thái, Vinh Hà, Phú Hồ</t>
  </si>
  <si>
    <t>Dự án hợp tác liên kết trong sản xuất và tiêu thụ giống lúa (Giống  BT7)</t>
  </si>
  <si>
    <t>HTX NN Phú Lương 1, Phú Lương 3</t>
  </si>
  <si>
    <t>210 ha</t>
  </si>
  <si>
    <t xml:space="preserve"> Dự án hợp tác liên kết trong sản xuất và tiêu thụ lúa thương phẩm chất lượng cao (Hà Phát, BT7)</t>
  </si>
  <si>
    <t xml:space="preserve"> Công ty CP vật tư nông nghiệp Tỉnh  liên kết với các HTX và người dân</t>
  </si>
  <si>
    <t>HTX NN Vinh Thái, Vinh Hà. Phú Mỹ 1, Phú Lương 3, Phú Hồ</t>
  </si>
  <si>
    <t>120 ha</t>
  </si>
  <si>
    <t>Dự án hợp tác liên kết trong sản xuất và tiêu thụ lúa thương phẩm chất lượng cao (BT7)</t>
  </si>
  <si>
    <t xml:space="preserve"> Công ty CP Tập đoàn Quế Lâm</t>
  </si>
  <si>
    <t>HTX NN Phú Lương 1, Phú Dương</t>
  </si>
  <si>
    <t>90 ha</t>
  </si>
  <si>
    <t>Dự án hợp tác liên kết  sản xuất và tiêu thụ giống lúa</t>
  </si>
  <si>
    <t xml:space="preserve">  Công ty CP Giống cây trồng vật nuôi Tỉnh liên kết với HTX NN, hộ nông dân</t>
  </si>
  <si>
    <t>Xã Thủy Phù, Thủy Tân</t>
  </si>
  <si>
    <t>400 ha</t>
  </si>
  <si>
    <t>Dự án hợp tác liên kết sản xuất và tiêu thụ lúa chất lượng cao</t>
  </si>
  <si>
    <t xml:space="preserve"> HTX Thủy Thanh liên kết với nông dân</t>
  </si>
  <si>
    <t>HTX NN Thủy Thanh</t>
  </si>
  <si>
    <t>Dự án liên kết nuôi và tiêu thụ lợn hữu cơ</t>
  </si>
  <si>
    <t xml:space="preserve"> Công ty CP Tập đoàn Quế Lâm liên kết với HTX và nông dân</t>
  </si>
  <si>
    <t>100 con</t>
  </si>
  <si>
    <t>Dự án phát triển cây bưởi, thanh trà</t>
  </si>
  <si>
    <t>Xã Dương Hòa, Thủy Bằng</t>
  </si>
  <si>
    <t>Đề án trồng sen</t>
  </si>
  <si>
    <t>3 ha</t>
  </si>
  <si>
    <t>Có Đề án</t>
  </si>
  <si>
    <t>Đề án phát triển sản xuất gà đồi (Hướng đến xây dựng thương hiệu gà đồi Phú Sơn-sản phẩm OCOP)</t>
  </si>
  <si>
    <t>60.000 con</t>
  </si>
  <si>
    <t>Chưa có Đề án</t>
  </si>
  <si>
    <t>Dự án liên kết nuôi lợn hữu cơ và tiêu thụ sản phẩm</t>
  </si>
  <si>
    <t>Công ty CP Tập đoàn Quế Lâm</t>
  </si>
  <si>
    <t>60 con</t>
  </si>
  <si>
    <t>Trung tâm Dịch vụ Nông nghiệp</t>
  </si>
  <si>
    <t>Đề án phát triển gà đồi (Hướng đến phát triển sản phẩm OCOP)</t>
  </si>
  <si>
    <t>HTX Hương Thọ</t>
  </si>
  <si>
    <t>4.000 con</t>
  </si>
  <si>
    <t>Dự án liên kết sản xuất và tiêu thụ lúa chất lượng</t>
  </si>
  <si>
    <t>Công ty CP Vật tư NN Thừa Thiên Huế</t>
  </si>
  <si>
    <t>Dự án liên kết sản xuất lúa hữu cơ và tiêu thụ lúa chất lượng</t>
  </si>
  <si>
    <t>xã Hương Toàn</t>
  </si>
  <si>
    <t>Trung tâm dịch vụ Nông nghiệp</t>
  </si>
  <si>
    <t>Dự án liên kết sản xuất gạo đỏ</t>
  </si>
  <si>
    <t>5 ha</t>
  </si>
  <si>
    <t>Nuôi cá lồng công nghệ Đan Mạch, liên kết tiêu thụ sản phẩm với tiểu thương</t>
  </si>
  <si>
    <t>Liên kết với tiểu thương</t>
  </si>
  <si>
    <t>10 lồng</t>
  </si>
  <si>
    <t>Chưa có Dự án</t>
  </si>
  <si>
    <t>Đề án trồng Bưởi da xanh (Hướng đến phát triển sản phẩm OCOP)</t>
  </si>
  <si>
    <t>Xã Bình Thành, Hương Bình</t>
  </si>
  <si>
    <t>Chưa có đề án</t>
  </si>
  <si>
    <t>Đề án nuôi lợn theo hướng hữu cơ (Hướng đến phát triển sản phẩm OCOP)</t>
  </si>
  <si>
    <t>Đề án nuôi gà đồi (Hướng đến phát triển sản phẩm OCOP)</t>
  </si>
  <si>
    <t>4000 con</t>
  </si>
  <si>
    <t>Dự án liên kết sản xuất và tiêu thụ lúa theo chuỗi giá trị</t>
  </si>
  <si>
    <t>Công ty CP vật tư nông nghiệp tỉnh liên kết với HTX, hộ thành viên</t>
  </si>
  <si>
    <t>35 ha</t>
  </si>
  <si>
    <t>UBND xã Lộc Bổn</t>
  </si>
  <si>
    <t>HTX liên kết với hộ thành viên, doanh nghiệp</t>
  </si>
  <si>
    <t>Xã Lộc Bổn, Lộc Điền, Lộc Trì, Lộc Thủy, Lộc Tiến</t>
  </si>
  <si>
    <t>160 ha</t>
  </si>
  <si>
    <t>Dự án trồng cây bưởi da xanh liên kết chuỗi giá trị</t>
  </si>
  <si>
    <t>Công ty CP Tập đoàn Quế Lâm liên kết với HTX với hộ nông dân</t>
  </si>
  <si>
    <t>Xã Lộc Bổn, Lộc Hòa</t>
  </si>
  <si>
    <t>8 ha</t>
  </si>
  <si>
    <t>Dự án trồng tràm nguyên liệu</t>
  </si>
  <si>
    <t>HTX dầu tràm Lộc Thủy liên kết với hộ thành viên</t>
  </si>
  <si>
    <t>1 ha</t>
  </si>
  <si>
    <t>Đề án nuôi cá lồng (Cá vẫu, cá mú)</t>
  </si>
  <si>
    <t>20 lồng</t>
  </si>
  <si>
    <t>Trồng cây bưởi Thanh trà</t>
  </si>
  <si>
    <t>Xã Lộc bổn, Lộc Thủy</t>
  </si>
  <si>
    <t xml:space="preserve">Đề án phát triển nuôi gà đẻ trứng (Hướng đến sản phẩm OCOP) </t>
  </si>
  <si>
    <t>Xã Lộc Bổn, Lộc Trì, Lộc Thủy, Lộc Tiến, Vinh Hiền, Xuân Lộc, Vinh Mỹ, Vinh Hưng</t>
  </si>
  <si>
    <t>14.000 con</t>
  </si>
  <si>
    <t>Chưa có Đè án</t>
  </si>
  <si>
    <t>Đề án phát triển trồng ném trên cát</t>
  </si>
  <si>
    <t>2 ha</t>
  </si>
  <si>
    <t>Đề án phát triển trồng cam V6</t>
  </si>
  <si>
    <t>4 ha</t>
  </si>
  <si>
    <t>Trồng cam Nam Đông</t>
  </si>
  <si>
    <t>Trung tâm dịch vụ NN huyện Nam Đông</t>
  </si>
  <si>
    <t>Có Dự án của huyện</t>
  </si>
  <si>
    <t>Dự án liên kết sản xuất và tiêu thụ lúa theo tiêu chuẩn VietGap</t>
  </si>
  <si>
    <t>Nông dân, HTX Hưng, Công ty Hưng Cúc liên kết với nông dân</t>
  </si>
  <si>
    <t>Xã Phong Bình</t>
  </si>
  <si>
    <t>100 ha</t>
  </si>
  <si>
    <t>Dự án liên kết sản xuất và tiêu thụ bưởi da xanh</t>
  </si>
  <si>
    <t>Công ty Huế Việt liên kết với nông dân</t>
  </si>
  <si>
    <t>Xã Phong Xuân, Phong Sơn, Phong Mỹ</t>
  </si>
  <si>
    <t>30 ha</t>
  </si>
  <si>
    <t xml:space="preserve">Có Dự án </t>
  </si>
  <si>
    <t>Dự án liên kết trồng cây dược liệu, chiết suất tinh dầu</t>
  </si>
  <si>
    <t xml:space="preserve"> HTX liên kết với nông dân</t>
  </si>
  <si>
    <t>Các xã vùng gò đồi cát, nội đồng</t>
  </si>
  <si>
    <t>40 ha</t>
  </si>
  <si>
    <t>Đề án ươm cây giống lâm nghiệp sử dụng túi bầu sinh học</t>
  </si>
  <si>
    <t>HTX liên kết với nông dân</t>
  </si>
  <si>
    <t>HTX Lâm nghiệp bền vững xã Phong Mỹ</t>
  </si>
  <si>
    <t>0,5 ha</t>
  </si>
  <si>
    <t xml:space="preserve">Có Đề án </t>
  </si>
  <si>
    <t>Đề án phát triển đàn bò</t>
  </si>
  <si>
    <t>Người dân, Hợp tác xã, Tổ hợp tác, liên kết với HTX sản xuất kinh doanh nông sản an toàn A Lưới</t>
  </si>
  <si>
    <t>2 xã</t>
  </si>
  <si>
    <t>Dự án Hợp tác liên kết sản xuất và tiêu thụ chuối hàng hóa</t>
  </si>
  <si>
    <t>Người dân, Hợp tác xã, Tổ hợp tác, liên kết với Siêu thi Big C</t>
  </si>
  <si>
    <t>3 xã</t>
  </si>
  <si>
    <t>Đề án sản xuất Gạo Ra Dư (Hướng đến sản phẩm OCOP)</t>
  </si>
  <si>
    <t>Người dân, Hợp tác xã, Tổ hợp tác, liên kết với Dự án Trường Sơn Xanh</t>
  </si>
  <si>
    <t>5 xã</t>
  </si>
  <si>
    <t>Đề án Chăn nuôi dê sinh sản</t>
  </si>
  <si>
    <t>Hợp tác xã sản xuất và kinh doanh nông sản an toàn A Lưới, liên kết với người dân, hợp tác xã, tổ hợp tác</t>
  </si>
  <si>
    <t>Đề án sản xuất gạo nếp than Nếp than (Hướng đến sản phẩm OCOP)</t>
  </si>
  <si>
    <t>Người dân, Hợp tác xã, Tổ hợp tác, liên kết với Công ty Quế Lâm</t>
  </si>
  <si>
    <t>Đề án trồng Cây Dược liệu</t>
  </si>
  <si>
    <t>Người dân, Hợp tác xã, liên kết với Trại Giống Tiên Định</t>
  </si>
  <si>
    <t>1 xã</t>
  </si>
  <si>
    <t>Sản xuất chế biến các sản phẩm từ quả Sim</t>
  </si>
  <si>
    <t>Hợp tác xã liên kết với các siêu thị, của hàng bán lẻ</t>
  </si>
  <si>
    <t>Hỗ trợ thụ tinh nhân tạo bò</t>
  </si>
  <si>
    <t>Toàn tỉnh</t>
  </si>
  <si>
    <t xml:space="preserve">
Chủ đầu tư</t>
  </si>
  <si>
    <t>Ngân sách TW hỗ trợ</t>
  </si>
  <si>
    <t>Ngân sách địa phương, HTX và các nguồn huy động hợp pháp khác</t>
  </si>
  <si>
    <t xml:space="preserve">Danh mục dự án phát triển sản xuất liên kết theo chuỗi giá trị, gắn sản xuất với tiêu thụ sản phẩm; </t>
  </si>
  <si>
    <t>phát triển ngành nghề nông thôn</t>
  </si>
  <si>
    <t xml:space="preserve">Trung tâm khuyến Nông Lâm Ngư tỉnh </t>
  </si>
  <si>
    <t>Phòng NN-PTNT huyện Phú Lộc</t>
  </si>
  <si>
    <t>TT Dịch vụ NN huyện Phú Lộc</t>
  </si>
  <si>
    <t>(Kèm theo Tờ trình số        /TTr-UBND ngày     tháng       năm 2018 của UBND tỉnh Thừa Thiên Huế)</t>
  </si>
  <si>
    <t xml:space="preserve">    Phụ lục 1</t>
  </si>
  <si>
    <t>Các dự án đã có chủ thể liên kết</t>
  </si>
  <si>
    <t>Các dự án chưa có chủ thể liên kết</t>
  </si>
  <si>
    <t>Các xã có nguyên liệu sim</t>
  </si>
  <si>
    <r>
      <t xml:space="preserve">    </t>
    </r>
    <r>
      <rPr>
        <b/>
        <sz val="12"/>
        <rFont val="Times New Roman"/>
        <family val="1"/>
      </rPr>
      <t>Phụ lục 3</t>
    </r>
  </si>
  <si>
    <t>Thực hiện theo Đề án của huyện</t>
  </si>
  <si>
    <t>(Kèm theo Công văn số        /HĐND-KTNS ngày     tháng       năm 2018 của HĐND tỉnh Thừa Thiên Huế)</t>
  </si>
  <si>
    <t>Giao Sở Kế hoạch và Đầu tư thông báo chi tiết sau khi xác định được chủ thể liên kết</t>
  </si>
  <si>
    <t xml:space="preserve">(Kèm theo văn bản số 516 /QĐ-UBND ngày  04  tháng  3  năm 2019 của UBND tỉnh Thừa Thiên Huế)        
</t>
  </si>
</sst>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_(* #,##0.0_);_(* \(#,##0.0\);_(* &quot;-&quot;??_);_(@_)"/>
    <numFmt numFmtId="168" formatCode="#,##0.000"/>
    <numFmt numFmtId="169" formatCode="0.0%"/>
    <numFmt numFmtId="170" formatCode="&quot;£&quot;#,##0;\-&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0\ &quot;F&quot;;\-#,##0\ &quot;F&quot;"/>
    <numFmt numFmtId="176" formatCode="#,##0\ &quot;F&quot;;[Red]\-#,##0\ &quot;F&quot;"/>
    <numFmt numFmtId="177" formatCode="#,##0.00\ &quot;F&quot;;\-#,##0.00\ &quot;F&quot;"/>
    <numFmt numFmtId="178" formatCode="#,##0.00\ &quot;F&quot;;[Red]\-#,##0.00\ &quot;F&quot;"/>
    <numFmt numFmtId="179" formatCode="_-* #,##0\ _F_-;\-* #,##0\ _F_-;_-* &quot;-&quot;\ _F_-;_-@_-"/>
    <numFmt numFmtId="180" formatCode="_-* #,##0.00\ &quot;F&quot;_-;\-* #,##0.00\ &quot;F&quot;_-;_-* &quot;-&quot;??\ &quot;F&quot;_-;_-@_-"/>
    <numFmt numFmtId="181" formatCode="_-&quot;$&quot;* #,##0_-;\-&quot;$&quot;* #,##0_-;_-&quot;$&quot;* &quot;-&quot;_-;_-@_-"/>
    <numFmt numFmtId="182" formatCode="_-&quot;$&quot;* #,##0.00_-;\-&quot;$&quot;* #,##0.00_-;_-&quot;$&quot;* &quot;-&quot;??_-;_-@_-"/>
    <numFmt numFmtId="183" formatCode="0.000"/>
    <numFmt numFmtId="184" formatCode="_ * #,##0_ ;_ * \-#,##0_ ;_ * &quot;-&quot;_ ;_ @_ "/>
    <numFmt numFmtId="185" formatCode="\$#,##0\ ;\(\$#,##0\)"/>
    <numFmt numFmtId="186" formatCode="#,##0.000_);\(#,##0.000\)"/>
    <numFmt numFmtId="187" formatCode="&quot;\&quot;#,##0;[Red]&quot;\&quot;\-#,##0"/>
    <numFmt numFmtId="188" formatCode="&quot;\&quot;#,##0.00;[Red]&quot;\&quot;\-#,##0.00"/>
    <numFmt numFmtId="189" formatCode="&quot;VND&quot;#,##0_);[Red]\(&quot;VND&quot;#,##0\)"/>
    <numFmt numFmtId="190" formatCode="#,##0\ &quot;DM&quot;;\-#,##0\ &quot;DM&quot;"/>
    <numFmt numFmtId="191" formatCode="#,###,###.00"/>
    <numFmt numFmtId="192" formatCode="#,###,###,###.00"/>
    <numFmt numFmtId="193" formatCode="_-* #,##0.0\ _F_-;\-* #,##0.0\ _F_-;_-* &quot;-&quot;??\ _F_-;_-@_-"/>
    <numFmt numFmtId="194" formatCode="_(\$* #,##0.00_);_(\$* \(#,##0.00\);_(\$* &quot;-&quot;??_);_(@_)"/>
    <numFmt numFmtId="195" formatCode="&quot;Dong&quot;#,##0.00_);[Red]\(&quot;Dong&quot;#,##0.00\)"/>
    <numFmt numFmtId="196" formatCode="_(&quot;Dong&quot;* #,##0_);_(&quot;Dong&quot;* \(#,##0\);_(&quot;Dong&quot;* &quot;-&quot;_);_(@_)"/>
    <numFmt numFmtId="197" formatCode="#,##0.0_);\(#,##0.0\)"/>
    <numFmt numFmtId="198" formatCode="&quot;$&quot;\ #,##0;[Red]\-&quot;$&quot;\ #,##0"/>
    <numFmt numFmtId="199" formatCode="_ * #,##0.00_)_d_ ;_ * \(#,##0.00\)_d_ ;_ * &quot;-&quot;??_)_d_ ;_ @_ "/>
    <numFmt numFmtId="200" formatCode="&quot;€&quot;#,##0_);[Red]\(&quot;€&quot;#,##0\)"/>
    <numFmt numFmtId="201" formatCode="&quot;€&quot;###,0&quot;.&quot;00_);\(&quot;€&quot;###,0&quot;.&quot;00\)"/>
    <numFmt numFmtId="202" formatCode="#,##0\ &quot;$&quot;_);\(#,##0\ &quot;$&quot;\)"/>
    <numFmt numFmtId="203" formatCode="&quot;€&quot;###,0&quot;.&quot;00_);[Red]\(&quot;€&quot;###,0&quot;.&quot;00\)"/>
    <numFmt numFmtId="204" formatCode="0&quot;.&quot;000"/>
    <numFmt numFmtId="205" formatCode="#,##0\ &quot;$&quot;_);[Red]\(#,##0\ &quot;$&quot;\)"/>
    <numFmt numFmtId="206" formatCode="###,0&quot;.&quot;00\ &quot;$&quot;_);\(###,0&quot;.&quot;00\ &quot;$&quot;\)"/>
    <numFmt numFmtId="207" formatCode="###,0&quot;.&quot;00\ &quot;$&quot;_);[Red]\(###,0&quot;.&quot;00\ &quot;$&quot;\)"/>
    <numFmt numFmtId="208" formatCode="_(&quot;€&quot;* #,##0_);_(&quot;€&quot;* \(#,##0\);_(&quot;€&quot;* &quot;-&quot;_);_(@_)"/>
    <numFmt numFmtId="209" formatCode="&quot;$&quot;###,0&quot;.&quot;00_);[Red]\(&quot;$&quot;###,0&quot;.&quot;00\)"/>
    <numFmt numFmtId="210" formatCode="0.000_)"/>
    <numFmt numFmtId="211" formatCode="&quot;\&quot;#,##0;[Red]\-&quot;\&quot;#,##0"/>
    <numFmt numFmtId="212" formatCode="&quot;\&quot;#,##0.00;\-&quot;\&quot;#,##0.00"/>
    <numFmt numFmtId="213" formatCode="0.00000000"/>
    <numFmt numFmtId="214" formatCode="#,###"/>
    <numFmt numFmtId="215" formatCode="#."/>
    <numFmt numFmtId="216" formatCode="#\ ###\ ##0.0"/>
    <numFmt numFmtId="217" formatCode="#\ ###\ ###\ .00"/>
    <numFmt numFmtId="218" formatCode="#\ ###\ ###"/>
    <numFmt numFmtId="219" formatCode="_-* #,##0\ _®_-;\-* #,##0\ _®_-;_-* &quot;-&quot;\ _®_-;_-@_-"/>
    <numFmt numFmtId="220" formatCode="_ &quot;\&quot;* #,##0_ ;_ &quot;\&quot;* \-#,##0_ ;_ &quot;\&quot;* &quot;-&quot;_ ;_ @_ "/>
    <numFmt numFmtId="221" formatCode="###\ ###\ ###"/>
    <numFmt numFmtId="222" formatCode="##.###\ ###\ ###"/>
    <numFmt numFmtId="223" formatCode="_-* ###,0&quot;.&quot;00\ _F_B_-;\-* ###,0&quot;.&quot;00\ _F_B_-;_-* &quot;-&quot;??\ _F_B_-;_-@_-"/>
    <numFmt numFmtId="224" formatCode="&quot;\&quot;#,##0;&quot;\&quot;\-#,##0"/>
    <numFmt numFmtId="225" formatCode="_-* #,##0\ _m_k_-;\-* #,##0\ _m_k_-;_-* &quot;-&quot;\ _m_k_-;_-@_-"/>
    <numFmt numFmtId="226" formatCode="_(* ###,0&quot;.&quot;00_);_(* \(###,0&quot;.&quot;00\);_(* &quot;-&quot;??_);_(@_)"/>
    <numFmt numFmtId="227" formatCode="_-* ###,0&quot;.&quot;00_-;\-* ###,0&quot;.&quot;00_-;_-* &quot;-&quot;??_-;_-@_-"/>
    <numFmt numFmtId="228" formatCode="0.0%;\(0.0%\)"/>
    <numFmt numFmtId="229" formatCode="_ * #,##0.00_)&quot;£&quot;_ ;_ * \(#,##0.00\)&quot;£&quot;_ ;_ * &quot;-&quot;??_)&quot;£&quot;_ ;_ @_ "/>
    <numFmt numFmtId="230" formatCode="_-&quot;€&quot;* #,##0_-;\-&quot;€&quot;* #,##0_-;_-&quot;€&quot;* &quot;-&quot;_-;_-@_-"/>
    <numFmt numFmtId="231" formatCode="#,##0.00\ \ \ \ "/>
    <numFmt numFmtId="232" formatCode="#\ ###\ ##0"/>
    <numFmt numFmtId="233" formatCode="#.\ ##0"/>
    <numFmt numFmtId="234" formatCode="#.00\ ##0"/>
    <numFmt numFmtId="235" formatCode=".\ ##;000000000000000000000000000000000000000000000000000000000000000000000000000000000000000000000000000000000000"/>
  </numFmts>
  <fonts count="168">
    <font>
      <sz val="12"/>
      <name val="Vni-times"/>
    </font>
    <font>
      <sz val="12"/>
      <name val="VNI-Times"/>
    </font>
    <font>
      <b/>
      <sz val="12"/>
      <name val="Times New Roman"/>
      <family val="1"/>
    </font>
    <font>
      <b/>
      <sz val="10"/>
      <name val="Times New Roman"/>
      <family val="1"/>
    </font>
    <font>
      <sz val="8"/>
      <name val="Times New Roman"/>
      <family val="1"/>
    </font>
    <font>
      <sz val="10"/>
      <name val="Times New Roman"/>
      <family val="1"/>
    </font>
    <font>
      <sz val="10"/>
      <name val="Arial"/>
      <family val="2"/>
    </font>
    <font>
      <sz val="10"/>
      <name val="Arial"/>
      <family val="2"/>
    </font>
    <font>
      <sz val="12"/>
      <name val="Times New Roman"/>
      <family val="1"/>
    </font>
    <font>
      <sz val="11"/>
      <name val="Times New Roman"/>
      <family val="1"/>
    </font>
    <font>
      <b/>
      <sz val="11"/>
      <name val="Times New Roman"/>
      <family val="1"/>
    </font>
    <font>
      <i/>
      <sz val="12"/>
      <name val="Times New Roman"/>
      <family val="1"/>
    </font>
    <font>
      <sz val="8"/>
      <name val="VNI-Times"/>
    </font>
    <font>
      <b/>
      <sz val="12"/>
      <name val="VNI-Times"/>
    </font>
    <font>
      <sz val="11"/>
      <name val="VNI-Times"/>
    </font>
    <font>
      <b/>
      <sz val="8"/>
      <color indexed="81"/>
      <name val="Tahoma"/>
      <family val="2"/>
    </font>
    <font>
      <sz val="8"/>
      <color indexed="81"/>
      <name val="Tahoma"/>
      <family val="2"/>
    </font>
    <font>
      <b/>
      <sz val="13"/>
      <name val="Times New Roman"/>
      <family val="1"/>
    </font>
    <font>
      <i/>
      <sz val="13"/>
      <name val="Times New Roman"/>
      <family val="1"/>
    </font>
    <font>
      <sz val="13"/>
      <name val="Times New Roman"/>
      <family val="1"/>
    </font>
    <font>
      <sz val="9"/>
      <name val="Times New Roman"/>
      <family val="1"/>
    </font>
    <font>
      <sz val="12"/>
      <name val="VNtimes New Roman"/>
    </font>
    <font>
      <sz val="10"/>
      <name val="VNI-Times"/>
    </font>
    <font>
      <sz val="12"/>
      <name val=".VnTime"/>
      <family val="2"/>
    </font>
    <font>
      <sz val="10"/>
      <name val="Helv"/>
      <family val="2"/>
    </font>
    <font>
      <sz val="11"/>
      <name val="??"/>
      <family val="3"/>
    </font>
    <font>
      <sz val="12"/>
      <name val="????"/>
      <family val="1"/>
      <charset val="136"/>
    </font>
    <font>
      <sz val="12"/>
      <name val="Courier"/>
      <family val="3"/>
    </font>
    <font>
      <sz val="12"/>
      <name val="|??¢¥¢¬¨Ï"/>
      <family val="1"/>
      <charset val="129"/>
    </font>
    <font>
      <sz val="10"/>
      <name val=".VnTime"/>
      <family val="2"/>
    </font>
    <font>
      <sz val="12"/>
      <name val="???"/>
    </font>
    <font>
      <sz val="11"/>
      <name val="‚l‚r ‚oƒSƒVƒbƒN"/>
      <family val="3"/>
      <charset val="128"/>
    </font>
    <font>
      <sz val="14"/>
      <name val="Terminal"/>
      <family val="3"/>
      <charset val="128"/>
    </font>
    <font>
      <sz val="11"/>
      <name val="–¾’©"/>
      <family val="1"/>
      <charset val="128"/>
    </font>
    <font>
      <b/>
      <u/>
      <sz val="14"/>
      <color indexed="8"/>
      <name val=".VnBook-AntiquaH"/>
      <family val="2"/>
    </font>
    <font>
      <sz val="11"/>
      <name val=".VnTime"/>
      <family val="2"/>
    </font>
    <font>
      <b/>
      <sz val="10"/>
      <name val=".VnTimeH"/>
      <family val="2"/>
    </font>
    <font>
      <sz val="12"/>
      <name val="¹ÙÅÁÃ¼"/>
      <family val="1"/>
    </font>
    <font>
      <i/>
      <sz val="12"/>
      <color indexed="8"/>
      <name val=".VnBook-AntiquaH"/>
      <family val="2"/>
    </font>
    <font>
      <sz val="11"/>
      <color indexed="8"/>
      <name val="Arial"/>
      <family val="2"/>
    </font>
    <font>
      <sz val="11"/>
      <color indexed="8"/>
      <name val="Calibri"/>
      <family val="2"/>
    </font>
    <font>
      <b/>
      <sz val="12"/>
      <color indexed="8"/>
      <name val=".VnBook-Antiqua"/>
      <family val="2"/>
    </font>
    <font>
      <i/>
      <sz val="12"/>
      <color indexed="8"/>
      <name val=".VnBook-Antiqua"/>
      <family val="2"/>
    </font>
    <font>
      <sz val="11"/>
      <color indexed="9"/>
      <name val="Arial"/>
      <family val="2"/>
    </font>
    <font>
      <sz val="11"/>
      <color indexed="9"/>
      <name val="Calibri"/>
      <family val="2"/>
    </font>
    <font>
      <sz val="11"/>
      <name val="VNtimes new roman"/>
    </font>
    <font>
      <sz val="12"/>
      <name val="¹UAAA¼"/>
      <family val="3"/>
      <charset val="129"/>
    </font>
    <font>
      <sz val="10"/>
      <name val=".VnArial"/>
      <family val="2"/>
    </font>
    <font>
      <sz val="12"/>
      <name val="±¼¸²Ã¼"/>
      <family val="3"/>
      <charset val="129"/>
    </font>
    <font>
      <sz val="11"/>
      <color indexed="20"/>
      <name val="Arial"/>
      <family val="2"/>
    </font>
    <font>
      <sz val="12"/>
      <name val="Tms Rmn"/>
    </font>
    <font>
      <sz val="11"/>
      <name val="µ¸¿ò"/>
      <charset val="129"/>
    </font>
    <font>
      <sz val="12"/>
      <name val="µ¸¿òÃ¼"/>
      <family val="3"/>
      <charset val="129"/>
    </font>
    <font>
      <b/>
      <sz val="11"/>
      <color indexed="52"/>
      <name val="Arial"/>
      <family val="2"/>
    </font>
    <font>
      <b/>
      <sz val="10"/>
      <name val="Helv"/>
    </font>
    <font>
      <b/>
      <sz val="11"/>
      <color indexed="9"/>
      <name val="Arial"/>
      <family val="2"/>
    </font>
    <font>
      <sz val="11"/>
      <name val="VNbook-Antiqua"/>
      <family val="2"/>
    </font>
    <font>
      <sz val="11"/>
      <name val="Tms Rmn"/>
    </font>
    <font>
      <sz val="12"/>
      <name val="VNtimes new roman"/>
      <family val="2"/>
    </font>
    <font>
      <sz val="12"/>
      <name val="VNI-Aptima"/>
    </font>
    <font>
      <sz val="10"/>
      <name val="BERNHARD"/>
    </font>
    <font>
      <sz val="10"/>
      <name val="Helv"/>
    </font>
    <font>
      <sz val="10"/>
      <name val="MS Serif"/>
      <family val="1"/>
    </font>
    <font>
      <sz val="10"/>
      <color indexed="8"/>
      <name val="Arial"/>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MS Sans Serif"/>
      <family val="2"/>
    </font>
    <font>
      <sz val="1"/>
      <color indexed="8"/>
      <name val="Courier"/>
      <family val="3"/>
    </font>
    <font>
      <sz val="10"/>
      <name val="Arial CE"/>
      <charset val="238"/>
    </font>
    <font>
      <b/>
      <sz val="1"/>
      <color indexed="8"/>
      <name val="Courier"/>
      <family val="3"/>
    </font>
    <font>
      <sz val="10"/>
      <color indexed="16"/>
      <name val="MS Serif"/>
      <family val="1"/>
    </font>
    <font>
      <i/>
      <sz val="11"/>
      <color indexed="23"/>
      <name val="Arial"/>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ont>
    <font>
      <sz val="11"/>
      <color indexed="17"/>
      <name val="Arial"/>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charset val="163"/>
    </font>
    <font>
      <b/>
      <sz val="18"/>
      <name val="Arial"/>
      <family val="2"/>
    </font>
    <font>
      <b/>
      <sz val="12"/>
      <name val="Arial"/>
      <family val="2"/>
    </font>
    <font>
      <b/>
      <sz val="11"/>
      <color indexed="56"/>
      <name val="Arial"/>
      <family val="2"/>
    </font>
    <font>
      <b/>
      <sz val="8"/>
      <name val="MS Sans Serif"/>
      <family val="2"/>
    </font>
    <font>
      <b/>
      <sz val="10"/>
      <name val=".VnTime"/>
      <family val="2"/>
    </font>
    <font>
      <sz val="10"/>
      <name val="vnTimesRoman"/>
    </font>
    <font>
      <b/>
      <sz val="14"/>
      <name val=".VnTimeH"/>
      <family val="2"/>
    </font>
    <font>
      <sz val="11"/>
      <color indexed="62"/>
      <name val="Arial"/>
      <family val="2"/>
    </font>
    <font>
      <sz val="10"/>
      <name val="VNI-Helve"/>
    </font>
    <font>
      <sz val="10"/>
      <name val="VNI-Avo"/>
    </font>
    <font>
      <b/>
      <sz val="11"/>
      <color indexed="9"/>
      <name val="Calibri"/>
      <family val="2"/>
    </font>
    <font>
      <b/>
      <sz val="14"/>
      <name val=".VnArialH"/>
      <family val="2"/>
    </font>
    <font>
      <sz val="11"/>
      <color indexed="52"/>
      <name val="Arial"/>
      <family val="2"/>
    </font>
    <font>
      <sz val="8"/>
      <name val="VNarial"/>
      <family val="2"/>
    </font>
    <font>
      <b/>
      <sz val="11"/>
      <name val="Helv"/>
    </font>
    <font>
      <sz val="10"/>
      <name val=".VnAvant"/>
      <family val="2"/>
    </font>
    <font>
      <sz val="12"/>
      <name val="Arial"/>
      <family val="2"/>
    </font>
    <font>
      <sz val="11"/>
      <color indexed="60"/>
      <name val="Arial"/>
      <family val="2"/>
    </font>
    <font>
      <sz val="13"/>
      <name val=".VnTime"/>
      <family val="2"/>
    </font>
    <font>
      <sz val="7"/>
      <name val="Small Fonts"/>
      <family val="2"/>
    </font>
    <font>
      <sz val="12"/>
      <name val="???"/>
      <family val="1"/>
      <charset val="129"/>
    </font>
    <font>
      <sz val="10"/>
      <name val="VNtimes New Roman"/>
    </font>
    <font>
      <sz val="12"/>
      <name val="바탕체"/>
      <family val="1"/>
      <charset val="129"/>
    </font>
    <font>
      <sz val="10"/>
      <name val="VNlucida sans"/>
      <family val="2"/>
    </font>
    <font>
      <sz val="11"/>
      <color indexed="52"/>
      <name val="Calibri"/>
      <family val="2"/>
    </font>
    <font>
      <b/>
      <sz val="11"/>
      <name val="Arial"/>
      <family val="2"/>
    </font>
    <font>
      <b/>
      <sz val="11"/>
      <color indexed="63"/>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1"/>
      <color indexed="32"/>
      <name val="VNI-Times"/>
    </font>
    <font>
      <b/>
      <sz val="8"/>
      <color indexed="8"/>
      <name val="Helv"/>
    </font>
    <font>
      <sz val="10"/>
      <name val="Symbol"/>
      <family val="1"/>
      <charset val="2"/>
    </font>
    <font>
      <b/>
      <sz val="10"/>
      <name val="VNI-Univer"/>
    </font>
    <font>
      <sz val="14"/>
      <name val=".VnTime"/>
      <family val="2"/>
    </font>
    <font>
      <sz val="11"/>
      <name val=".VnAvant"/>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0"/>
      <color indexed="8"/>
      <name val="MS Sans Serif"/>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1"/>
      <color indexed="10"/>
      <name val="Arial"/>
      <family val="2"/>
    </font>
    <font>
      <sz val="11"/>
      <color indexed="20"/>
      <name val="Calibri"/>
      <family val="2"/>
    </font>
    <font>
      <sz val="14"/>
      <name val=".VnArial"/>
      <family val="2"/>
    </font>
    <font>
      <sz val="10"/>
      <name val=" "/>
      <family val="1"/>
      <charset val="136"/>
    </font>
    <font>
      <sz val="14"/>
      <name val="뼻뮝"/>
      <family val="3"/>
      <charset val="129"/>
    </font>
    <font>
      <sz val="12"/>
      <name val="바탕체"/>
      <family val="1"/>
    </font>
    <font>
      <sz val="12"/>
      <name val="뼻뮝"/>
      <family val="1"/>
      <charset val="129"/>
    </font>
    <font>
      <sz val="10"/>
      <name val="굴림체"/>
      <family val="3"/>
      <charset val="129"/>
    </font>
    <font>
      <sz val="9"/>
      <name val="Arial"/>
      <family val="2"/>
    </font>
    <font>
      <sz val="11"/>
      <name val="Calibri"/>
      <family val="2"/>
      <scheme val="minor"/>
    </font>
    <font>
      <sz val="11"/>
      <name val="Cambria"/>
      <family val="1"/>
      <charset val="163"/>
      <scheme val="major"/>
    </font>
    <font>
      <sz val="10"/>
      <name val="Calibri"/>
      <family val="2"/>
      <scheme val="minor"/>
    </font>
    <font>
      <b/>
      <sz val="14"/>
      <name val="Times New Roman"/>
      <family val="1"/>
    </font>
    <font>
      <b/>
      <sz val="11"/>
      <name val="Times New Roman"/>
      <family val="1"/>
      <charset val="163"/>
    </font>
    <font>
      <b/>
      <sz val="10"/>
      <name val="Times New Roman"/>
      <family val="1"/>
      <charset val="163"/>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medium">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64"/>
      </top>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s>
  <cellStyleXfs count="660">
    <xf numFmtId="0" fontId="0" fillId="0" borderId="0"/>
    <xf numFmtId="43" fontId="1"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7" fillId="0" borderId="0"/>
    <xf numFmtId="9" fontId="1" fillId="0" borderId="0" applyFont="0" applyFill="0" applyBorder="0" applyAlignment="0" applyProtection="0"/>
    <xf numFmtId="0" fontId="6" fillId="0" borderId="0"/>
    <xf numFmtId="0" fontId="6" fillId="0" borderId="0"/>
    <xf numFmtId="0" fontId="21" fillId="0" borderId="0"/>
    <xf numFmtId="230" fontId="1" fillId="0" borderId="0" applyFont="0" applyFill="0" applyBorder="0" applyAlignment="0" applyProtection="0"/>
    <xf numFmtId="0" fontId="23" fillId="0" borderId="0" applyNumberFormat="0" applyFill="0" applyBorder="0" applyAlignment="0" applyProtection="0"/>
    <xf numFmtId="0" fontId="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1" fontId="5" fillId="0" borderId="0" applyFont="0" applyFill="0" applyBorder="0" applyAlignment="0" applyProtection="0"/>
    <xf numFmtId="190" fontId="25" fillId="0" borderId="0" applyFon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6" fontId="27" fillId="0" borderId="0" applyFont="0" applyFill="0" applyBorder="0" applyAlignment="0" applyProtection="0"/>
    <xf numFmtId="200" fontId="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8" fillId="0" borderId="0"/>
    <xf numFmtId="0" fontId="6" fillId="0" borderId="0" applyNumberFormat="0" applyFill="0" applyBorder="0" applyAlignment="0" applyProtection="0"/>
    <xf numFmtId="179" fontId="2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22" fillId="0" borderId="0" applyFont="0" applyFill="0" applyBorder="0" applyAlignment="0" applyProtection="0"/>
    <xf numFmtId="181" fontId="1" fillId="0" borderId="0" applyFont="0" applyFill="0" applyBorder="0" applyAlignment="0" applyProtection="0"/>
    <xf numFmtId="23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226" fontId="22" fillId="0" borderId="0" applyFont="0" applyFill="0" applyBorder="0" applyAlignment="0" applyProtection="0"/>
    <xf numFmtId="226" fontId="22" fillId="0" borderId="0" applyFont="0" applyFill="0" applyBorder="0" applyAlignment="0" applyProtection="0"/>
    <xf numFmtId="174" fontId="22" fillId="0" borderId="0" applyFont="0" applyFill="0" applyBorder="0" applyAlignment="0" applyProtection="0"/>
    <xf numFmtId="172" fontId="1" fillId="0" borderId="0" applyFont="0" applyFill="0" applyBorder="0" applyAlignment="0" applyProtection="0"/>
    <xf numFmtId="42" fontId="22" fillId="0" borderId="0" applyFont="0" applyFill="0" applyBorder="0" applyAlignment="0" applyProtection="0"/>
    <xf numFmtId="208"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226" fontId="22" fillId="0" borderId="0" applyFont="0" applyFill="0" applyBorder="0" applyAlignment="0" applyProtection="0"/>
    <xf numFmtId="226" fontId="22" fillId="0" borderId="0" applyFont="0" applyFill="0" applyBorder="0" applyAlignment="0" applyProtection="0"/>
    <xf numFmtId="174" fontId="2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225" fontId="22" fillId="0" borderId="0" applyFont="0" applyFill="0" applyBorder="0" applyAlignment="0" applyProtection="0"/>
    <xf numFmtId="172" fontId="22" fillId="0" borderId="0" applyFont="0" applyFill="0" applyBorder="0" applyAlignment="0" applyProtection="0"/>
    <xf numFmtId="208" fontId="22" fillId="0" borderId="0" applyFont="0" applyFill="0" applyBorder="0" applyAlignment="0" applyProtection="0"/>
    <xf numFmtId="172" fontId="1" fillId="0" borderId="0" applyFont="0" applyFill="0" applyBorder="0" applyAlignment="0" applyProtection="0"/>
    <xf numFmtId="174" fontId="1"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225" fontId="22" fillId="0" borderId="0" applyFont="0" applyFill="0" applyBorder="0" applyAlignment="0" applyProtection="0"/>
    <xf numFmtId="172"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226" fontId="22" fillId="0" borderId="0" applyFont="0" applyFill="0" applyBorder="0" applyAlignment="0" applyProtection="0"/>
    <xf numFmtId="226" fontId="22" fillId="0" borderId="0" applyFont="0" applyFill="0" applyBorder="0" applyAlignment="0" applyProtection="0"/>
    <xf numFmtId="174" fontId="22" fillId="0" borderId="0" applyFont="0" applyFill="0" applyBorder="0" applyAlignment="0" applyProtection="0"/>
    <xf numFmtId="172" fontId="1" fillId="0" borderId="0" applyFont="0" applyFill="0" applyBorder="0" applyAlignment="0" applyProtection="0"/>
    <xf numFmtId="181" fontId="1" fillId="0" borderId="0" applyFont="0" applyFill="0" applyBorder="0" applyAlignment="0" applyProtection="0"/>
    <xf numFmtId="230" fontId="1" fillId="0" borderId="0" applyFont="0" applyFill="0" applyBorder="0" applyAlignment="0" applyProtection="0"/>
    <xf numFmtId="174"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08" fontId="22"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225" fontId="22" fillId="0" borderId="0" applyFont="0" applyFill="0" applyBorder="0" applyAlignment="0" applyProtection="0"/>
    <xf numFmtId="172"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226" fontId="22" fillId="0" borderId="0" applyFont="0" applyFill="0" applyBorder="0" applyAlignment="0" applyProtection="0"/>
    <xf numFmtId="226" fontId="22" fillId="0" borderId="0" applyFont="0" applyFill="0" applyBorder="0" applyAlignment="0" applyProtection="0"/>
    <xf numFmtId="174" fontId="22" fillId="0" borderId="0" applyFont="0" applyFill="0" applyBorder="0" applyAlignment="0" applyProtection="0"/>
    <xf numFmtId="181" fontId="1" fillId="0" borderId="0" applyFont="0" applyFill="0" applyBorder="0" applyAlignment="0" applyProtection="0"/>
    <xf numFmtId="23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0" fontId="29" fillId="0" borderId="0" applyNumberFormat="0" applyFill="0" applyBorder="0" applyAlignment="0" applyProtection="0"/>
    <xf numFmtId="220" fontId="30"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0" fontId="33" fillId="0" borderId="0"/>
    <xf numFmtId="0" fontId="32" fillId="0" borderId="0"/>
    <xf numFmtId="0" fontId="34" fillId="3" borderId="0"/>
    <xf numFmtId="0" fontId="35" fillId="3" borderId="0"/>
    <xf numFmtId="0" fontId="34" fillId="3" borderId="0"/>
    <xf numFmtId="0" fontId="35" fillId="3" borderId="0"/>
    <xf numFmtId="0" fontId="35" fillId="3" borderId="0"/>
    <xf numFmtId="220" fontId="30" fillId="0" borderId="0" applyFont="0" applyFill="0" applyBorder="0" applyAlignment="0" applyProtection="0"/>
    <xf numFmtId="220" fontId="30" fillId="0" borderId="0" applyFont="0" applyFill="0" applyBorder="0" applyAlignment="0" applyProtection="0"/>
    <xf numFmtId="0" fontId="23" fillId="3" borderId="0"/>
    <xf numFmtId="0" fontId="34" fillId="3" borderId="0"/>
    <xf numFmtId="0" fontId="35" fillId="3" borderId="0"/>
    <xf numFmtId="0" fontId="35" fillId="3" borderId="0"/>
    <xf numFmtId="0" fontId="36" fillId="0" borderId="2" applyFont="0" applyAlignment="0">
      <alignment horizontal="left"/>
    </xf>
    <xf numFmtId="0" fontId="36" fillId="0" borderId="2" applyFont="0" applyAlignment="0">
      <alignment horizontal="left"/>
    </xf>
    <xf numFmtId="0" fontId="34" fillId="3" borderId="0"/>
    <xf numFmtId="0" fontId="35" fillId="3" borderId="0"/>
    <xf numFmtId="0" fontId="35" fillId="3" borderId="0"/>
    <xf numFmtId="0" fontId="35" fillId="3" borderId="0"/>
    <xf numFmtId="0" fontId="34" fillId="3" borderId="0"/>
    <xf numFmtId="0" fontId="34" fillId="3" borderId="0"/>
    <xf numFmtId="9" fontId="37" fillId="0" borderId="0" applyFont="0" applyFill="0" applyBorder="0" applyAlignment="0" applyProtection="0"/>
    <xf numFmtId="0" fontId="38" fillId="3" borderId="0"/>
    <xf numFmtId="0" fontId="35" fillId="3" borderId="0"/>
    <xf numFmtId="0" fontId="38" fillId="3" borderId="0"/>
    <xf numFmtId="0" fontId="35" fillId="3" borderId="0"/>
    <xf numFmtId="0" fontId="35" fillId="3" borderId="0"/>
    <xf numFmtId="0" fontId="23" fillId="3" borderId="0"/>
    <xf numFmtId="0" fontId="35" fillId="3" borderId="0"/>
    <xf numFmtId="0" fontId="35" fillId="3" borderId="0"/>
    <xf numFmtId="0" fontId="38" fillId="3" borderId="0"/>
    <xf numFmtId="0" fontId="35" fillId="3" borderId="0"/>
    <xf numFmtId="0" fontId="35" fillId="3" borderId="0"/>
    <xf numFmtId="0" fontId="35" fillId="3" borderId="0"/>
    <xf numFmtId="0" fontId="38" fillId="3" borderId="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1" fillId="3" borderId="0"/>
    <xf numFmtId="0" fontId="35" fillId="3" borderId="0"/>
    <xf numFmtId="0" fontId="41" fillId="3" borderId="0"/>
    <xf numFmtId="0" fontId="35" fillId="3" borderId="0"/>
    <xf numFmtId="0" fontId="35" fillId="3" borderId="0"/>
    <xf numFmtId="0" fontId="23" fillId="3" borderId="0"/>
    <xf numFmtId="0" fontId="35" fillId="3" borderId="0"/>
    <xf numFmtId="0" fontId="35" fillId="3" borderId="0"/>
    <xf numFmtId="0" fontId="41" fillId="3" borderId="0"/>
    <xf numFmtId="0" fontId="35" fillId="3" borderId="0"/>
    <xf numFmtId="0" fontId="35" fillId="3" borderId="0"/>
    <xf numFmtId="0" fontId="35" fillId="3" borderId="0"/>
    <xf numFmtId="0" fontId="41" fillId="3" borderId="0"/>
    <xf numFmtId="0" fontId="42" fillId="0" borderId="0">
      <alignment wrapText="1"/>
    </xf>
    <xf numFmtId="0" fontId="35" fillId="0" borderId="0">
      <alignment wrapText="1"/>
    </xf>
    <xf numFmtId="0" fontId="42" fillId="0" borderId="0">
      <alignment wrapText="1"/>
    </xf>
    <xf numFmtId="0" fontId="35" fillId="0" borderId="0">
      <alignment wrapText="1"/>
    </xf>
    <xf numFmtId="0" fontId="35" fillId="0" borderId="0">
      <alignment wrapText="1"/>
    </xf>
    <xf numFmtId="0" fontId="23" fillId="0" borderId="0">
      <alignment wrapText="1"/>
    </xf>
    <xf numFmtId="0" fontId="35" fillId="0" borderId="0">
      <alignment wrapText="1"/>
    </xf>
    <xf numFmtId="0" fontId="35" fillId="0" borderId="0">
      <alignment wrapText="1"/>
    </xf>
    <xf numFmtId="0" fontId="42" fillId="0" borderId="0">
      <alignment wrapText="1"/>
    </xf>
    <xf numFmtId="0" fontId="35" fillId="0" borderId="0">
      <alignment wrapText="1"/>
    </xf>
    <xf numFmtId="0" fontId="35" fillId="0" borderId="0">
      <alignment wrapText="1"/>
    </xf>
    <xf numFmtId="0" fontId="35" fillId="0" borderId="0">
      <alignment wrapText="1"/>
    </xf>
    <xf numFmtId="0" fontId="42" fillId="0" borderId="0">
      <alignment wrapTex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29" fillId="0" borderId="0"/>
    <xf numFmtId="0" fontId="23" fillId="0" borderId="0"/>
    <xf numFmtId="0" fontId="43" fillId="14"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21" borderId="0" applyNumberFormat="0" applyBorder="0" applyAlignment="0" applyProtection="0"/>
    <xf numFmtId="195" fontId="45" fillId="0" borderId="0" applyFont="0" applyFill="0" applyBorder="0" applyAlignment="0" applyProtection="0"/>
    <xf numFmtId="0" fontId="46" fillId="0" borderId="0" applyFont="0" applyFill="0" applyBorder="0" applyAlignment="0" applyProtection="0"/>
    <xf numFmtId="221" fontId="47" fillId="0" borderId="0" applyFont="0" applyFill="0" applyBorder="0" applyAlignment="0" applyProtection="0"/>
    <xf numFmtId="196" fontId="45" fillId="0" borderId="0" applyFont="0" applyFill="0" applyBorder="0" applyAlignment="0" applyProtection="0"/>
    <xf numFmtId="0" fontId="46" fillId="0" borderId="0" applyFont="0" applyFill="0" applyBorder="0" applyAlignment="0" applyProtection="0"/>
    <xf numFmtId="222" fontId="47" fillId="0" borderId="0" applyFont="0" applyFill="0" applyBorder="0" applyAlignment="0" applyProtection="0"/>
    <xf numFmtId="0" fontId="4" fillId="0" borderId="0">
      <alignment horizontal="center" wrapText="1"/>
      <protection locked="0"/>
    </xf>
    <xf numFmtId="184" fontId="48" fillId="0" borderId="0" applyFont="0" applyFill="0" applyBorder="0" applyAlignment="0" applyProtection="0"/>
    <xf numFmtId="0" fontId="46" fillId="0" borderId="0" applyFont="0" applyFill="0" applyBorder="0" applyAlignment="0" applyProtection="0"/>
    <xf numFmtId="232" fontId="23" fillId="0" borderId="0" applyFont="0" applyFill="0" applyBorder="0" applyAlignment="0" applyProtection="0"/>
    <xf numFmtId="194" fontId="23" fillId="0" borderId="0" applyFont="0" applyFill="0" applyBorder="0" applyAlignment="0" applyProtection="0"/>
    <xf numFmtId="0" fontId="46" fillId="0" borderId="0" applyFont="0" applyFill="0" applyBorder="0" applyAlignment="0" applyProtection="0"/>
    <xf numFmtId="235" fontId="23" fillId="0" borderId="0" applyFont="0" applyFill="0" applyBorder="0" applyAlignment="0" applyProtection="0"/>
    <xf numFmtId="181" fontId="1" fillId="0" borderId="0" applyFont="0" applyFill="0" applyBorder="0" applyAlignment="0" applyProtection="0"/>
    <xf numFmtId="0" fontId="49" fillId="5" borderId="0" applyNumberFormat="0" applyBorder="0" applyAlignment="0" applyProtection="0"/>
    <xf numFmtId="0" fontId="50" fillId="0" borderId="0" applyNumberFormat="0" applyFill="0" applyBorder="0" applyAlignment="0" applyProtection="0"/>
    <xf numFmtId="0" fontId="46" fillId="0" borderId="0"/>
    <xf numFmtId="0" fontId="51" fillId="0" borderId="0"/>
    <xf numFmtId="0" fontId="46" fillId="0" borderId="0"/>
    <xf numFmtId="0" fontId="52" fillId="0" borderId="0"/>
    <xf numFmtId="0" fontId="35" fillId="0" borderId="0"/>
    <xf numFmtId="202" fontId="5" fillId="0" borderId="0" applyFill="0" applyBorder="0" applyAlignment="0"/>
    <xf numFmtId="203" fontId="5" fillId="0" borderId="0" applyFill="0" applyBorder="0" applyAlignment="0"/>
    <xf numFmtId="204" fontId="20" fillId="0" borderId="0" applyFill="0" applyBorder="0" applyAlignment="0"/>
    <xf numFmtId="205" fontId="5" fillId="0" borderId="0" applyFill="0" applyBorder="0" applyAlignment="0"/>
    <xf numFmtId="206" fontId="5" fillId="0" borderId="0" applyFill="0" applyBorder="0" applyAlignment="0"/>
    <xf numFmtId="202" fontId="5" fillId="0" borderId="0" applyFill="0" applyBorder="0" applyAlignment="0"/>
    <xf numFmtId="207" fontId="5" fillId="0" borderId="0" applyFill="0" applyBorder="0" applyAlignment="0"/>
    <xf numFmtId="203" fontId="5" fillId="0" borderId="0" applyFill="0" applyBorder="0" applyAlignment="0"/>
    <xf numFmtId="0" fontId="53" fillId="22" borderId="15" applyNumberFormat="0" applyAlignment="0" applyProtection="0"/>
    <xf numFmtId="0" fontId="54" fillId="0" borderId="0"/>
    <xf numFmtId="180" fontId="22" fillId="0" borderId="0" applyFont="0" applyFill="0" applyBorder="0" applyAlignment="0" applyProtection="0"/>
    <xf numFmtId="0" fontId="55" fillId="23" borderId="16" applyNumberFormat="0" applyAlignment="0" applyProtection="0"/>
    <xf numFmtId="166" fontId="47" fillId="0" borderId="0" applyFont="0" applyFill="0" applyBorder="0" applyAlignment="0" applyProtection="0"/>
    <xf numFmtId="4" fontId="56" fillId="0" borderId="0" applyAlignment="0"/>
    <xf numFmtId="43" fontId="21" fillId="0" borderId="0" applyFont="0" applyFill="0" applyBorder="0" applyAlignment="0" applyProtection="0"/>
    <xf numFmtId="210" fontId="57" fillId="0" borderId="0"/>
    <xf numFmtId="210" fontId="57" fillId="0" borderId="0"/>
    <xf numFmtId="210" fontId="57" fillId="0" borderId="0"/>
    <xf numFmtId="210" fontId="57" fillId="0" borderId="0"/>
    <xf numFmtId="210" fontId="57" fillId="0" borderId="0"/>
    <xf numFmtId="210" fontId="57" fillId="0" borderId="0"/>
    <xf numFmtId="210" fontId="57" fillId="0" borderId="0"/>
    <xf numFmtId="210" fontId="57" fillId="0" borderId="0"/>
    <xf numFmtId="202" fontId="5" fillId="0" borderId="0" applyFont="0" applyFill="0" applyBorder="0" applyAlignment="0" applyProtection="0"/>
    <xf numFmtId="43" fontId="58"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218" fontId="59" fillId="0" borderId="0"/>
    <xf numFmtId="3" fontId="6" fillId="0" borderId="0" applyFont="0" applyFill="0" applyBorder="0" applyAlignment="0" applyProtection="0"/>
    <xf numFmtId="0" fontId="60" fillId="0" borderId="0"/>
    <xf numFmtId="0" fontId="61" fillId="0" borderId="0"/>
    <xf numFmtId="0" fontId="60" fillId="0" borderId="0"/>
    <xf numFmtId="0" fontId="61" fillId="0" borderId="0"/>
    <xf numFmtId="0" fontId="62" fillId="0" borderId="0" applyNumberFormat="0" applyAlignment="0">
      <alignment horizontal="left"/>
    </xf>
    <xf numFmtId="203" fontId="5" fillId="0" borderId="0" applyFont="0" applyFill="0" applyBorder="0" applyAlignment="0" applyProtection="0"/>
    <xf numFmtId="185" fontId="6" fillId="0" borderId="0" applyFont="0" applyFill="0" applyBorder="0" applyAlignment="0" applyProtection="0"/>
    <xf numFmtId="216" fontId="59" fillId="0" borderId="0"/>
    <xf numFmtId="0" fontId="6" fillId="0" borderId="0" applyFont="0" applyFill="0" applyBorder="0" applyAlignment="0" applyProtection="0"/>
    <xf numFmtId="14" fontId="63" fillId="0" borderId="0" applyFill="0" applyBorder="0" applyAlignment="0"/>
    <xf numFmtId="0" fontId="64" fillId="22" borderId="17" applyNumberFormat="0" applyAlignment="0" applyProtection="0"/>
    <xf numFmtId="0" fontId="65" fillId="9" borderId="15" applyNumberFormat="0" applyAlignment="0" applyProtection="0"/>
    <xf numFmtId="0" fontId="66" fillId="0" borderId="18" applyNumberFormat="0" applyFill="0" applyAlignment="0" applyProtection="0"/>
    <xf numFmtId="0" fontId="67" fillId="0" borderId="19" applyNumberFormat="0" applyFill="0" applyAlignment="0" applyProtection="0"/>
    <xf numFmtId="0" fontId="68" fillId="0" borderId="20" applyNumberFormat="0" applyFill="0" applyAlignment="0" applyProtection="0"/>
    <xf numFmtId="0" fontId="68" fillId="0" borderId="0" applyNumberFormat="0" applyFill="0" applyBorder="0" applyAlignment="0" applyProtection="0"/>
    <xf numFmtId="38" fontId="69" fillId="0" borderId="21">
      <alignment vertical="center"/>
    </xf>
    <xf numFmtId="172" fontId="6" fillId="0" borderId="0" applyFont="0" applyFill="0" applyBorder="0" applyAlignment="0" applyProtection="0"/>
    <xf numFmtId="174" fontId="6" fillId="0" borderId="0" applyFont="0" applyFill="0" applyBorder="0" applyAlignment="0" applyProtection="0"/>
    <xf numFmtId="0" fontId="70" fillId="0" borderId="0">
      <protection locked="0"/>
    </xf>
    <xf numFmtId="217" fontId="59" fillId="0" borderId="0"/>
    <xf numFmtId="172" fontId="71" fillId="0" borderId="0" applyFont="0" applyFill="0" applyBorder="0" applyAlignment="0" applyProtection="0"/>
    <xf numFmtId="174" fontId="71" fillId="0" borderId="0" applyFont="0" applyFill="0" applyBorder="0" applyAlignment="0" applyProtection="0"/>
    <xf numFmtId="172" fontId="71" fillId="0" borderId="0" applyFont="0" applyFill="0" applyBorder="0" applyAlignment="0" applyProtection="0"/>
    <xf numFmtId="41"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41" fontId="71" fillId="0" borderId="0" applyFont="0" applyFill="0" applyBorder="0" applyAlignment="0" applyProtection="0"/>
    <xf numFmtId="174" fontId="71" fillId="0" borderId="0" applyFont="0" applyFill="0" applyBorder="0" applyAlignment="0" applyProtection="0"/>
    <xf numFmtId="43" fontId="71" fillId="0" borderId="0" applyFont="0" applyFill="0" applyBorder="0" applyAlignment="0" applyProtection="0"/>
    <xf numFmtId="174" fontId="71" fillId="0" borderId="0" applyFont="0" applyFill="0" applyBorder="0" applyAlignment="0" applyProtection="0"/>
    <xf numFmtId="174"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74" fontId="71" fillId="0" borderId="0" applyFont="0" applyFill="0" applyBorder="0" applyAlignment="0" applyProtection="0"/>
    <xf numFmtId="174" fontId="71" fillId="0" borderId="0" applyFont="0" applyFill="0" applyBorder="0" applyAlignment="0" applyProtection="0"/>
    <xf numFmtId="174"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43" fontId="71" fillId="0" borderId="0" applyFont="0" applyFill="0" applyBorder="0" applyAlignment="0" applyProtection="0"/>
    <xf numFmtId="3" fontId="23" fillId="0" borderId="0" applyFont="0" applyBorder="0" applyAlignment="0"/>
    <xf numFmtId="0" fontId="72" fillId="0" borderId="0">
      <protection locked="0"/>
    </xf>
    <xf numFmtId="0" fontId="72" fillId="0" borderId="0">
      <protection locked="0"/>
    </xf>
    <xf numFmtId="202" fontId="5" fillId="0" borderId="0" applyFill="0" applyBorder="0" applyAlignment="0"/>
    <xf numFmtId="203" fontId="5" fillId="0" borderId="0" applyFill="0" applyBorder="0" applyAlignment="0"/>
    <xf numFmtId="202" fontId="5" fillId="0" borderId="0" applyFill="0" applyBorder="0" applyAlignment="0"/>
    <xf numFmtId="207" fontId="5" fillId="0" borderId="0" applyFill="0" applyBorder="0" applyAlignment="0"/>
    <xf numFmtId="203" fontId="5" fillId="0" borderId="0" applyFill="0" applyBorder="0" applyAlignment="0"/>
    <xf numFmtId="0" fontId="73" fillId="0" borderId="0" applyNumberFormat="0" applyAlignment="0">
      <alignment horizontal="left"/>
    </xf>
    <xf numFmtId="0" fontId="74" fillId="0" borderId="0" applyNumberFormat="0" applyFill="0" applyBorder="0" applyAlignment="0" applyProtection="0"/>
    <xf numFmtId="3" fontId="23" fillId="0" borderId="0" applyFont="0" applyBorder="0" applyAlignment="0"/>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0" fontId="70" fillId="0" borderId="0">
      <protection locked="0"/>
    </xf>
    <xf numFmtId="2" fontId="6" fillId="0" borderId="0" applyFont="0" applyFill="0" applyBorder="0" applyAlignment="0" applyProtection="0"/>
    <xf numFmtId="0" fontId="75" fillId="0" borderId="0" applyNumberFormat="0" applyFill="0" applyBorder="0" applyProtection="0"/>
    <xf numFmtId="0" fontId="76" fillId="0" borderId="0" applyNumberFormat="0" applyFill="0" applyBorder="0" applyProtection="0">
      <alignment vertical="center"/>
    </xf>
    <xf numFmtId="0" fontId="77" fillId="0" borderId="0" applyNumberFormat="0" applyFill="0" applyBorder="0" applyAlignment="0" applyProtection="0"/>
    <xf numFmtId="0" fontId="78" fillId="0" borderId="0" applyNumberFormat="0" applyFill="0" applyBorder="0" applyProtection="0">
      <alignment vertical="center"/>
    </xf>
    <xf numFmtId="0" fontId="79" fillId="0" borderId="0" applyNumberFormat="0" applyFill="0" applyBorder="0" applyAlignment="0" applyProtection="0"/>
    <xf numFmtId="0" fontId="77" fillId="0" borderId="0" applyNumberFormat="0" applyFill="0" applyBorder="0" applyAlignment="0" applyProtection="0"/>
    <xf numFmtId="199" fontId="80" fillId="0" borderId="22" applyNumberFormat="0" applyFill="0" applyBorder="0" applyAlignment="0" applyProtection="0"/>
    <xf numFmtId="0" fontId="81" fillId="0" borderId="0" applyNumberFormat="0" applyFill="0" applyBorder="0" applyAlignment="0" applyProtection="0"/>
    <xf numFmtId="0" fontId="82" fillId="24" borderId="23" applyNumberFormat="0" applyAlignment="0">
      <protection locked="0"/>
    </xf>
    <xf numFmtId="0" fontId="6" fillId="25" borderId="24" applyNumberFormat="0" applyFont="0" applyAlignment="0" applyProtection="0"/>
    <xf numFmtId="0" fontId="83" fillId="6" borderId="0" applyNumberFormat="0" applyBorder="0" applyAlignment="0" applyProtection="0"/>
    <xf numFmtId="38" fontId="84" fillId="3" borderId="0" applyNumberFormat="0" applyBorder="0" applyAlignment="0" applyProtection="0"/>
    <xf numFmtId="0" fontId="85" fillId="0" borderId="6" applyNumberFormat="0" applyFill="0" applyBorder="0" applyAlignment="0" applyProtection="0">
      <alignment horizontal="center" vertical="center"/>
    </xf>
    <xf numFmtId="0" fontId="86" fillId="0" borderId="0" applyNumberFormat="0" applyFont="0" applyBorder="0" applyAlignment="0">
      <alignment horizontal="left" vertical="center"/>
    </xf>
    <xf numFmtId="0" fontId="87" fillId="26" borderId="0"/>
    <xf numFmtId="0" fontId="88" fillId="0" borderId="0">
      <alignment horizontal="left"/>
    </xf>
    <xf numFmtId="0" fontId="89" fillId="0" borderId="25" applyNumberFormat="0" applyAlignment="0" applyProtection="0">
      <alignment horizontal="left" vertical="center"/>
    </xf>
    <xf numFmtId="0" fontId="89" fillId="0" borderId="14">
      <alignment horizontal="left" vertical="center"/>
    </xf>
    <xf numFmtId="0" fontId="90" fillId="0" borderId="0" applyNumberFormat="0" applyFill="0" applyBorder="0" applyAlignment="0" applyProtection="0"/>
    <xf numFmtId="0" fontId="91" fillId="0" borderId="0" applyNumberFormat="0" applyFill="0" applyBorder="0" applyAlignment="0" applyProtection="0"/>
    <xf numFmtId="0" fontId="92" fillId="0" borderId="20" applyNumberFormat="0" applyFill="0" applyAlignment="0" applyProtection="0"/>
    <xf numFmtId="0" fontId="92" fillId="0" borderId="0" applyNumberFormat="0" applyFill="0" applyBorder="0" applyAlignment="0" applyProtection="0"/>
    <xf numFmtId="215" fontId="72" fillId="0" borderId="0">
      <protection locked="0"/>
    </xf>
    <xf numFmtId="215" fontId="72" fillId="0" borderId="0">
      <protection locked="0"/>
    </xf>
    <xf numFmtId="0" fontId="93" fillId="0" borderId="26">
      <alignment horizontal="center"/>
    </xf>
    <xf numFmtId="0" fontId="93" fillId="0" borderId="0">
      <alignment horizontal="center"/>
    </xf>
    <xf numFmtId="5" fontId="94" fillId="27" borderId="3" applyNumberFormat="0" applyAlignment="0">
      <alignment horizontal="left" vertical="top"/>
    </xf>
    <xf numFmtId="0" fontId="95" fillId="0" borderId="0"/>
    <xf numFmtId="49" fontId="96" fillId="0" borderId="3">
      <alignment vertical="center"/>
    </xf>
    <xf numFmtId="172" fontId="22" fillId="0" borderId="0" applyFont="0" applyFill="0" applyBorder="0" applyAlignment="0" applyProtection="0"/>
    <xf numFmtId="0" fontId="97" fillId="9" borderId="15" applyNumberFormat="0" applyAlignment="0" applyProtection="0"/>
    <xf numFmtId="10" fontId="84" fillId="28" borderId="3" applyNumberFormat="0" applyBorder="0" applyAlignment="0" applyProtection="0"/>
    <xf numFmtId="2" fontId="98" fillId="0" borderId="12" applyBorder="0"/>
    <xf numFmtId="0" fontId="23" fillId="0" borderId="0"/>
    <xf numFmtId="2" fontId="99" fillId="0" borderId="7" applyBorder="0"/>
    <xf numFmtId="0" fontId="100" fillId="23" borderId="16" applyNumberFormat="0" applyAlignment="0" applyProtection="0"/>
    <xf numFmtId="0" fontId="101" fillId="0" borderId="27">
      <alignment horizontal="center" vertical="center" wrapText="1"/>
    </xf>
    <xf numFmtId="0" fontId="69" fillId="0" borderId="0"/>
    <xf numFmtId="202" fontId="5" fillId="0" borderId="0" applyFill="0" applyBorder="0" applyAlignment="0"/>
    <xf numFmtId="203" fontId="5" fillId="0" borderId="0" applyFill="0" applyBorder="0" applyAlignment="0"/>
    <xf numFmtId="202" fontId="5" fillId="0" borderId="0" applyFill="0" applyBorder="0" applyAlignment="0"/>
    <xf numFmtId="207" fontId="5" fillId="0" borderId="0" applyFill="0" applyBorder="0" applyAlignment="0"/>
    <xf numFmtId="203" fontId="5" fillId="0" borderId="0" applyFill="0" applyBorder="0" applyAlignment="0"/>
    <xf numFmtId="0" fontId="102" fillId="0" borderId="28" applyNumberFormat="0" applyFill="0" applyAlignment="0" applyProtection="0"/>
    <xf numFmtId="183" fontId="103" fillId="0" borderId="8" applyNumberFormat="0" applyFont="0" applyFill="0" applyBorder="0">
      <alignment horizontal="center"/>
    </xf>
    <xf numFmtId="38" fontId="69" fillId="0" borderId="0" applyFont="0" applyFill="0" applyBorder="0" applyAlignment="0" applyProtection="0"/>
    <xf numFmtId="4" fontId="61" fillId="0" borderId="0" applyFont="0" applyFill="0" applyBorder="0" applyAlignment="0" applyProtection="0"/>
    <xf numFmtId="208" fontId="5" fillId="0" borderId="0" applyFont="0" applyFill="0" applyBorder="0" applyAlignment="0" applyProtection="0"/>
    <xf numFmtId="40" fontId="69"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0" fontId="104" fillId="0" borderId="26"/>
    <xf numFmtId="214" fontId="105" fillId="0" borderId="8"/>
    <xf numFmtId="205" fontId="69" fillId="0" borderId="0" applyFont="0" applyFill="0" applyBorder="0" applyAlignment="0" applyProtection="0"/>
    <xf numFmtId="209" fontId="69" fillId="0" borderId="0" applyFont="0" applyFill="0" applyBorder="0" applyAlignment="0" applyProtection="0"/>
    <xf numFmtId="211" fontId="6" fillId="0" borderId="0" applyFont="0" applyFill="0" applyBorder="0" applyAlignment="0" applyProtection="0"/>
    <xf numFmtId="212" fontId="6" fillId="0" borderId="0" applyFont="0" applyFill="0" applyBorder="0" applyAlignment="0" applyProtection="0"/>
    <xf numFmtId="0" fontId="106" fillId="0" borderId="0" applyNumberFormat="0" applyFont="0" applyFill="0" applyAlignment="0"/>
    <xf numFmtId="0" fontId="107" fillId="29" borderId="0" applyNumberFormat="0" applyBorder="0" applyAlignment="0" applyProtection="0"/>
    <xf numFmtId="0" fontId="108" fillId="0" borderId="3"/>
    <xf numFmtId="0" fontId="5" fillId="0" borderId="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37" fontId="109" fillId="0" borderId="0"/>
    <xf numFmtId="0" fontId="110" fillId="0" borderId="0"/>
    <xf numFmtId="189" fontId="111" fillId="0" borderId="0"/>
    <xf numFmtId="0" fontId="112" fillId="0" borderId="0"/>
    <xf numFmtId="0" fontId="40" fillId="0" borderId="0"/>
    <xf numFmtId="0" fontId="40" fillId="0" borderId="0"/>
    <xf numFmtId="0" fontId="58" fillId="0" borderId="0"/>
    <xf numFmtId="0" fontId="6" fillId="0" borderId="0"/>
    <xf numFmtId="0" fontId="5" fillId="0" borderId="0"/>
    <xf numFmtId="0" fontId="6" fillId="0" borderId="0"/>
    <xf numFmtId="0" fontId="23" fillId="0" borderId="0"/>
    <xf numFmtId="0" fontId="113" fillId="0" borderId="0">
      <alignment horizontal="left" vertical="top"/>
    </xf>
    <xf numFmtId="0" fontId="61" fillId="2" borderId="0"/>
    <xf numFmtId="0" fontId="71" fillId="0" borderId="0"/>
    <xf numFmtId="0" fontId="47" fillId="25" borderId="24" applyNumberFormat="0" applyFont="0" applyAlignment="0" applyProtection="0"/>
    <xf numFmtId="0" fontId="114" fillId="0" borderId="28" applyNumberFormat="0" applyFill="0" applyAlignment="0" applyProtection="0"/>
    <xf numFmtId="174" fontId="33" fillId="0" borderId="0" applyFont="0" applyFill="0" applyBorder="0" applyAlignment="0" applyProtection="0"/>
    <xf numFmtId="172" fontId="33" fillId="0" borderId="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23" fillId="0" borderId="0" applyNumberFormat="0" applyFill="0" applyBorder="0" applyAlignment="0" applyProtection="0"/>
    <xf numFmtId="0" fontId="6" fillId="0" borderId="0" applyFont="0" applyFill="0" applyBorder="0" applyAlignment="0" applyProtection="0"/>
    <xf numFmtId="0" fontId="5" fillId="0" borderId="0"/>
    <xf numFmtId="0" fontId="116" fillId="22" borderId="17" applyNumberFormat="0" applyAlignment="0" applyProtection="0"/>
    <xf numFmtId="14" fontId="4" fillId="0" borderId="0">
      <alignment horizontal="center" wrapText="1"/>
      <protection locked="0"/>
    </xf>
    <xf numFmtId="229" fontId="6" fillId="0" borderId="0" applyFont="0" applyFill="0" applyBorder="0" applyAlignment="0" applyProtection="0"/>
    <xf numFmtId="186" fontId="6" fillId="0" borderId="0" applyFont="0" applyFill="0" applyBorder="0" applyAlignment="0" applyProtection="0"/>
    <xf numFmtId="10" fontId="6" fillId="0" borderId="0" applyFont="0" applyFill="0" applyBorder="0" applyAlignment="0" applyProtection="0"/>
    <xf numFmtId="9" fontId="69" fillId="0" borderId="29" applyNumberFormat="0" applyBorder="0"/>
    <xf numFmtId="0" fontId="6" fillId="0" borderId="0"/>
    <xf numFmtId="182" fontId="61" fillId="0" borderId="0" applyFill="0" applyBorder="0" applyAlignment="0"/>
    <xf numFmtId="197" fontId="61" fillId="0" borderId="0" applyFill="0" applyBorder="0" applyAlignment="0"/>
    <xf numFmtId="182" fontId="61" fillId="0" borderId="0" applyFill="0" applyBorder="0" applyAlignment="0"/>
    <xf numFmtId="228" fontId="61" fillId="0" borderId="0" applyFill="0" applyBorder="0" applyAlignment="0"/>
    <xf numFmtId="197" fontId="61" fillId="0" borderId="0" applyFill="0" applyBorder="0" applyAlignment="0"/>
    <xf numFmtId="0" fontId="117" fillId="0" borderId="0"/>
    <xf numFmtId="0" fontId="69" fillId="0" borderId="0" applyNumberFormat="0" applyFont="0" applyFill="0" applyBorder="0" applyAlignment="0" applyProtection="0">
      <alignment horizontal="left"/>
    </xf>
    <xf numFmtId="0" fontId="118" fillId="0" borderId="26">
      <alignment horizontal="center"/>
    </xf>
    <xf numFmtId="0" fontId="119" fillId="30" borderId="0" applyNumberFormat="0" applyFont="0" applyBorder="0" applyAlignment="0">
      <alignment horizontal="center"/>
    </xf>
    <xf numFmtId="14" fontId="120" fillId="0" borderId="0" applyNumberFormat="0" applyFill="0" applyBorder="0" applyAlignment="0" applyProtection="0">
      <alignment horizontal="left"/>
    </xf>
    <xf numFmtId="172" fontId="22" fillId="0" borderId="0" applyFont="0" applyFill="0" applyBorder="0" applyAlignment="0" applyProtection="0"/>
    <xf numFmtId="0" fontId="23" fillId="0" borderId="0" applyNumberFormat="0" applyFill="0" applyBorder="0" applyAlignment="0" applyProtection="0"/>
    <xf numFmtId="4" fontId="121" fillId="31" borderId="30" applyNumberFormat="0" applyProtection="0">
      <alignment vertical="center"/>
    </xf>
    <xf numFmtId="4" fontId="122" fillId="31" borderId="30" applyNumberFormat="0" applyProtection="0">
      <alignment vertical="center"/>
    </xf>
    <xf numFmtId="4" fontId="123" fillId="31" borderId="30" applyNumberFormat="0" applyProtection="0">
      <alignment horizontal="left" vertical="center" indent="1"/>
    </xf>
    <xf numFmtId="4" fontId="123" fillId="32" borderId="0" applyNumberFormat="0" applyProtection="0">
      <alignment horizontal="left" vertical="center" indent="1"/>
    </xf>
    <xf numFmtId="4" fontId="123" fillId="33" borderId="30" applyNumberFormat="0" applyProtection="0">
      <alignment horizontal="right" vertical="center"/>
    </xf>
    <xf numFmtId="4" fontId="123" fillId="34" borderId="30" applyNumberFormat="0" applyProtection="0">
      <alignment horizontal="right" vertical="center"/>
    </xf>
    <xf numFmtId="4" fontId="123" fillId="35" borderId="30" applyNumberFormat="0" applyProtection="0">
      <alignment horizontal="right" vertical="center"/>
    </xf>
    <xf numFmtId="4" fontId="123" fillId="36" borderId="30" applyNumberFormat="0" applyProtection="0">
      <alignment horizontal="right" vertical="center"/>
    </xf>
    <xf numFmtId="4" fontId="123" fillId="37" borderId="30" applyNumberFormat="0" applyProtection="0">
      <alignment horizontal="right" vertical="center"/>
    </xf>
    <xf numFmtId="4" fontId="123" fillId="38" borderId="30" applyNumberFormat="0" applyProtection="0">
      <alignment horizontal="right" vertical="center"/>
    </xf>
    <xf numFmtId="4" fontId="123" fillId="39" borderId="30" applyNumberFormat="0" applyProtection="0">
      <alignment horizontal="right" vertical="center"/>
    </xf>
    <xf numFmtId="4" fontId="123" fillId="40" borderId="30" applyNumberFormat="0" applyProtection="0">
      <alignment horizontal="right" vertical="center"/>
    </xf>
    <xf numFmtId="4" fontId="123" fillId="41" borderId="30" applyNumberFormat="0" applyProtection="0">
      <alignment horizontal="right" vertical="center"/>
    </xf>
    <xf numFmtId="4" fontId="121" fillId="42" borderId="31" applyNumberFormat="0" applyProtection="0">
      <alignment horizontal="left" vertical="center" indent="1"/>
    </xf>
    <xf numFmtId="4" fontId="121" fillId="43" borderId="0" applyNumberFormat="0" applyProtection="0">
      <alignment horizontal="left" vertical="center" indent="1"/>
    </xf>
    <xf numFmtId="4" fontId="121" fillId="32" borderId="0" applyNumberFormat="0" applyProtection="0">
      <alignment horizontal="left" vertical="center" indent="1"/>
    </xf>
    <xf numFmtId="4" fontId="123" fillId="43" borderId="30" applyNumberFormat="0" applyProtection="0">
      <alignment horizontal="right" vertical="center"/>
    </xf>
    <xf numFmtId="4" fontId="63" fillId="43" borderId="0" applyNumberFormat="0" applyProtection="0">
      <alignment horizontal="left" vertical="center" indent="1"/>
    </xf>
    <xf numFmtId="4" fontId="63" fillId="32" borderId="0" applyNumberFormat="0" applyProtection="0">
      <alignment horizontal="left" vertical="center" indent="1"/>
    </xf>
    <xf numFmtId="4" fontId="123" fillId="44" borderId="30" applyNumberFormat="0" applyProtection="0">
      <alignment vertical="center"/>
    </xf>
    <xf numFmtId="4" fontId="124" fillId="44" borderId="30" applyNumberFormat="0" applyProtection="0">
      <alignment vertical="center"/>
    </xf>
    <xf numFmtId="4" fontId="121" fillId="43" borderId="32" applyNumberFormat="0" applyProtection="0">
      <alignment horizontal="left" vertical="center" indent="1"/>
    </xf>
    <xf numFmtId="4" fontId="123" fillId="44" borderId="30" applyNumberFormat="0" applyProtection="0">
      <alignment horizontal="right" vertical="center"/>
    </xf>
    <xf numFmtId="4" fontId="124" fillId="44" borderId="30" applyNumberFormat="0" applyProtection="0">
      <alignment horizontal="right" vertical="center"/>
    </xf>
    <xf numFmtId="4" fontId="121" fillId="43" borderId="30" applyNumberFormat="0" applyProtection="0">
      <alignment horizontal="left" vertical="center" indent="1"/>
    </xf>
    <xf numFmtId="4" fontId="125" fillId="27" borderId="32" applyNumberFormat="0" applyProtection="0">
      <alignment horizontal="left" vertical="center" indent="1"/>
    </xf>
    <xf numFmtId="4" fontId="126" fillId="44" borderId="30" applyNumberFormat="0" applyProtection="0">
      <alignment horizontal="right" vertical="center"/>
    </xf>
    <xf numFmtId="0" fontId="119" fillId="1" borderId="14" applyNumberFormat="0" applyFont="0" applyAlignment="0">
      <alignment horizontal="center"/>
    </xf>
    <xf numFmtId="4" fontId="6" fillId="0" borderId="11" applyBorder="0"/>
    <xf numFmtId="2" fontId="6" fillId="0" borderId="11"/>
    <xf numFmtId="3" fontId="1" fillId="0" borderId="0"/>
    <xf numFmtId="0" fontId="127" fillId="0" borderId="0" applyNumberFormat="0" applyFill="0" applyBorder="0" applyAlignment="0">
      <alignment horizontal="center"/>
    </xf>
    <xf numFmtId="0" fontId="6" fillId="45" borderId="0"/>
    <xf numFmtId="1" fontId="6" fillId="0" borderId="0"/>
    <xf numFmtId="166" fontId="128" fillId="0" borderId="0" applyNumberFormat="0" applyBorder="0" applyAlignment="0">
      <alignment horizontal="centerContinuous"/>
    </xf>
    <xf numFmtId="0" fontId="29" fillId="0" borderId="0" applyNumberFormat="0" applyFill="0" applyBorder="0" applyAlignment="0" applyProtection="0"/>
    <xf numFmtId="42" fontId="22" fillId="0" borderId="0" applyFont="0" applyFill="0" applyBorder="0" applyAlignment="0" applyProtection="0"/>
    <xf numFmtId="208" fontId="22" fillId="0" borderId="0" applyFont="0" applyFill="0" applyBorder="0" applyAlignment="0" applyProtection="0"/>
    <xf numFmtId="166" fontId="47" fillId="0" borderId="0" applyFont="0" applyFill="0" applyBorder="0" applyAlignment="0" applyProtection="0"/>
    <xf numFmtId="41" fontId="22" fillId="0" borderId="0" applyFont="0" applyFill="0" applyBorder="0" applyAlignment="0" applyProtection="0"/>
    <xf numFmtId="225"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225" fontId="22" fillId="0" borderId="0" applyFont="0" applyFill="0" applyBorder="0" applyAlignment="0" applyProtection="0"/>
    <xf numFmtId="172" fontId="22" fillId="0" borderId="0" applyFont="0" applyFill="0" applyBorder="0" applyAlignment="0" applyProtection="0"/>
    <xf numFmtId="0" fontId="129" fillId="0" borderId="0"/>
    <xf numFmtId="0" fontId="104" fillId="0" borderId="0"/>
    <xf numFmtId="40" fontId="130" fillId="0" borderId="0" applyBorder="0">
      <alignment horizontal="right"/>
    </xf>
    <xf numFmtId="0" fontId="131" fillId="0" borderId="0"/>
    <xf numFmtId="193" fontId="23" fillId="0" borderId="12">
      <alignment horizontal="right" vertical="center"/>
    </xf>
    <xf numFmtId="178" fontId="108" fillId="0" borderId="12">
      <alignment horizontal="right" vertical="center"/>
    </xf>
    <xf numFmtId="178" fontId="108" fillId="0" borderId="12">
      <alignment horizontal="right" vertical="center"/>
    </xf>
    <xf numFmtId="173" fontId="29" fillId="0" borderId="12">
      <alignment horizontal="right" vertical="center"/>
    </xf>
    <xf numFmtId="173" fontId="29" fillId="0" borderId="12">
      <alignment horizontal="right" vertical="center"/>
    </xf>
    <xf numFmtId="193" fontId="23" fillId="0" borderId="12">
      <alignment horizontal="right" vertical="center"/>
    </xf>
    <xf numFmtId="213" fontId="23" fillId="0" borderId="12">
      <alignment horizontal="right" vertical="center"/>
    </xf>
    <xf numFmtId="213" fontId="23" fillId="0" borderId="12">
      <alignment horizontal="right" vertical="center"/>
    </xf>
    <xf numFmtId="193" fontId="23" fillId="0" borderId="12">
      <alignment horizontal="right" vertical="center"/>
    </xf>
    <xf numFmtId="173" fontId="29" fillId="0" borderId="12">
      <alignment horizontal="right" vertical="center"/>
    </xf>
    <xf numFmtId="178" fontId="108" fillId="0" borderId="12">
      <alignment horizontal="right" vertical="center"/>
    </xf>
    <xf numFmtId="173" fontId="29" fillId="0" borderId="12">
      <alignment horizontal="right" vertical="center"/>
    </xf>
    <xf numFmtId="193" fontId="23" fillId="0" borderId="12">
      <alignment horizontal="right" vertical="center"/>
    </xf>
    <xf numFmtId="193" fontId="23" fillId="0" borderId="12">
      <alignment horizontal="right" vertical="center"/>
    </xf>
    <xf numFmtId="213" fontId="23" fillId="0" borderId="12">
      <alignment horizontal="right" vertical="center"/>
    </xf>
    <xf numFmtId="178" fontId="108" fillId="0" borderId="12">
      <alignment horizontal="right" vertical="center"/>
    </xf>
    <xf numFmtId="193" fontId="23" fillId="0" borderId="12">
      <alignment horizontal="right" vertical="center"/>
    </xf>
    <xf numFmtId="193" fontId="23" fillId="0" borderId="12">
      <alignment horizontal="right" vertical="center"/>
    </xf>
    <xf numFmtId="170" fontId="108" fillId="0" borderId="12">
      <alignment horizontal="right" vertical="center"/>
    </xf>
    <xf numFmtId="178" fontId="108" fillId="0" borderId="12">
      <alignment horizontal="right" vertical="center"/>
    </xf>
    <xf numFmtId="178" fontId="108" fillId="0" borderId="12">
      <alignment horizontal="right" vertical="center"/>
    </xf>
    <xf numFmtId="170" fontId="108" fillId="0" borderId="12">
      <alignment horizontal="right" vertical="center"/>
    </xf>
    <xf numFmtId="193" fontId="23" fillId="0" borderId="12">
      <alignment horizontal="right" vertical="center"/>
    </xf>
    <xf numFmtId="193" fontId="23" fillId="0" borderId="12">
      <alignment horizontal="right" vertical="center"/>
    </xf>
    <xf numFmtId="224" fontId="23" fillId="0" borderId="12">
      <alignment horizontal="right" vertical="center"/>
    </xf>
    <xf numFmtId="193" fontId="23" fillId="0" borderId="12">
      <alignment horizontal="right" vertical="center"/>
    </xf>
    <xf numFmtId="213" fontId="23" fillId="0" borderId="12">
      <alignment horizontal="right" vertical="center"/>
    </xf>
    <xf numFmtId="231" fontId="132" fillId="3" borderId="33" applyFont="0" applyFill="0" applyBorder="0"/>
    <xf numFmtId="193" fontId="23" fillId="0" borderId="12">
      <alignment horizontal="right" vertical="center"/>
    </xf>
    <xf numFmtId="178" fontId="108" fillId="0" borderId="12">
      <alignment horizontal="right" vertical="center"/>
    </xf>
    <xf numFmtId="178" fontId="108" fillId="0" borderId="12">
      <alignment horizontal="right" vertical="center"/>
    </xf>
    <xf numFmtId="223" fontId="133" fillId="0" borderId="12">
      <alignment horizontal="right" vertical="center"/>
    </xf>
    <xf numFmtId="193" fontId="23" fillId="0" borderId="12">
      <alignment horizontal="right" vertical="center"/>
    </xf>
    <xf numFmtId="231" fontId="132" fillId="3" borderId="33" applyFont="0" applyFill="0" applyBorder="0"/>
    <xf numFmtId="231" fontId="132" fillId="3" borderId="33" applyFont="0" applyFill="0" applyBorder="0"/>
    <xf numFmtId="177" fontId="108" fillId="0" borderId="12">
      <alignment horizontal="right" vertical="center"/>
    </xf>
    <xf numFmtId="173" fontId="29" fillId="0" borderId="12">
      <alignment horizontal="right" vertical="center"/>
    </xf>
    <xf numFmtId="193" fontId="23" fillId="0" borderId="12">
      <alignment horizontal="right" vertical="center"/>
    </xf>
    <xf numFmtId="178" fontId="108" fillId="0" borderId="12">
      <alignment horizontal="right" vertical="center"/>
    </xf>
    <xf numFmtId="178" fontId="108" fillId="0" borderId="12">
      <alignment horizontal="right" vertical="center"/>
    </xf>
    <xf numFmtId="173" fontId="29" fillId="0" borderId="12">
      <alignment horizontal="right" vertical="center"/>
    </xf>
    <xf numFmtId="178" fontId="108" fillId="0" borderId="12">
      <alignment horizontal="right" vertical="center"/>
    </xf>
    <xf numFmtId="178" fontId="108" fillId="0" borderId="12">
      <alignment horizontal="right" vertical="center"/>
    </xf>
    <xf numFmtId="178" fontId="108" fillId="0" borderId="12">
      <alignment horizontal="right" vertical="center"/>
    </xf>
    <xf numFmtId="173" fontId="29" fillId="0" borderId="12">
      <alignment horizontal="right" vertical="center"/>
    </xf>
    <xf numFmtId="178" fontId="108" fillId="0" borderId="12">
      <alignment horizontal="right" vertical="center"/>
    </xf>
    <xf numFmtId="178" fontId="108" fillId="0" borderId="12">
      <alignment horizontal="right" vertical="center"/>
    </xf>
    <xf numFmtId="177" fontId="108" fillId="0" borderId="12">
      <alignment horizontal="right" vertical="center"/>
    </xf>
    <xf numFmtId="49" fontId="63" fillId="0" borderId="0" applyFill="0" applyBorder="0" applyAlignment="0"/>
    <xf numFmtId="175" fontId="6" fillId="0" borderId="0" applyFill="0" applyBorder="0" applyAlignment="0"/>
    <xf numFmtId="176" fontId="6" fillId="0" borderId="0" applyFill="0" applyBorder="0" applyAlignment="0"/>
    <xf numFmtId="179" fontId="23" fillId="0" borderId="12">
      <alignment horizontal="center"/>
    </xf>
    <xf numFmtId="0" fontId="23" fillId="0" borderId="34"/>
    <xf numFmtId="0" fontId="108" fillId="0" borderId="0" applyNumberFormat="0" applyFill="0" applyBorder="0" applyAlignment="0" applyProtection="0"/>
    <xf numFmtId="0" fontId="6" fillId="0" borderId="0" applyNumberFormat="0" applyFill="0" applyBorder="0" applyAlignment="0" applyProtection="0"/>
    <xf numFmtId="0" fontId="115" fillId="0" borderId="0" applyNumberFormat="0" applyFill="0" applyBorder="0" applyAlignment="0" applyProtection="0"/>
    <xf numFmtId="0" fontId="47" fillId="0" borderId="2" applyNumberFormat="0" applyBorder="0" applyAlignment="0"/>
    <xf numFmtId="0" fontId="134" fillId="0" borderId="8" applyNumberFormat="0" applyBorder="0" applyAlignment="0">
      <alignment horizontal="center"/>
    </xf>
    <xf numFmtId="0" fontId="135" fillId="0" borderId="0" applyNumberFormat="0" applyFill="0" applyBorder="0" applyAlignment="0" applyProtection="0"/>
    <xf numFmtId="0" fontId="136" fillId="22" borderId="15" applyNumberFormat="0" applyAlignment="0" applyProtection="0"/>
    <xf numFmtId="3" fontId="137" fillId="0" borderId="0" applyNumberFormat="0" applyFill="0" applyBorder="0" applyAlignment="0" applyProtection="0">
      <alignment horizontal="center" wrapText="1"/>
    </xf>
    <xf numFmtId="0" fontId="138" fillId="0" borderId="7" applyBorder="0" applyAlignment="0">
      <alignment horizontal="center" vertical="center"/>
    </xf>
    <xf numFmtId="0" fontId="139" fillId="0" borderId="0" applyNumberFormat="0" applyFill="0" applyBorder="0" applyAlignment="0" applyProtection="0">
      <alignment horizontal="centerContinuous"/>
    </xf>
    <xf numFmtId="0" fontId="85" fillId="0" borderId="35" applyNumberFormat="0" applyFill="0" applyBorder="0" applyAlignment="0" applyProtection="0">
      <alignment horizontal="center" vertical="center" wrapText="1"/>
    </xf>
    <xf numFmtId="0" fontId="135" fillId="0" borderId="0" applyNumberFormat="0" applyFill="0" applyBorder="0" applyAlignment="0" applyProtection="0"/>
    <xf numFmtId="0" fontId="140" fillId="0" borderId="36" applyNumberFormat="0" applyFill="0" applyAlignment="0" applyProtection="0"/>
    <xf numFmtId="0" fontId="141" fillId="0" borderId="37" applyNumberFormat="0" applyBorder="0" applyAlignment="0">
      <alignment vertical="center"/>
    </xf>
    <xf numFmtId="0" fontId="142" fillId="6" borderId="0" applyNumberFormat="0" applyBorder="0" applyAlignment="0" applyProtection="0"/>
    <xf numFmtId="0" fontId="6" fillId="0" borderId="38" applyNumberFormat="0" applyFont="0" applyFill="0" applyAlignment="0" applyProtection="0"/>
    <xf numFmtId="0" fontId="105" fillId="0" borderId="39" applyNumberFormat="0" applyAlignment="0">
      <alignment horizontal="center"/>
    </xf>
    <xf numFmtId="0" fontId="143" fillId="29" borderId="0" applyNumberFormat="0" applyBorder="0" applyAlignment="0" applyProtection="0"/>
    <xf numFmtId="166" fontId="14" fillId="0" borderId="40" applyNumberFormat="0" applyFont="0" applyAlignment="0">
      <alignment horizontal="centerContinuous"/>
    </xf>
    <xf numFmtId="234" fontId="23" fillId="0" borderId="0" applyFont="0" applyFill="0" applyBorder="0" applyAlignment="0" applyProtection="0"/>
    <xf numFmtId="233" fontId="23" fillId="0" borderId="0" applyFon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91" fillId="0" borderId="41">
      <alignment horizontal="center"/>
    </xf>
    <xf numFmtId="191" fontId="23" fillId="0" borderId="0"/>
    <xf numFmtId="192" fontId="23" fillId="0" borderId="3"/>
    <xf numFmtId="0" fontId="146" fillId="0" borderId="0"/>
    <xf numFmtId="0" fontId="147" fillId="0" borderId="42" applyFill="0" applyBorder="0" applyAlignment="0">
      <alignment horizontal="center"/>
    </xf>
    <xf numFmtId="5" fontId="148" fillId="46" borderId="7">
      <alignment vertical="top"/>
    </xf>
    <xf numFmtId="0" fontId="149" fillId="47" borderId="3">
      <alignment horizontal="left" vertical="center"/>
    </xf>
    <xf numFmtId="6" fontId="150" fillId="48" borderId="7"/>
    <xf numFmtId="5" fontId="94" fillId="0" borderId="7">
      <alignment horizontal="left" vertical="top"/>
    </xf>
    <xf numFmtId="0" fontId="151" fillId="49" borderId="0">
      <alignment horizontal="left" vertical="center"/>
    </xf>
    <xf numFmtId="5" fontId="29" fillId="0" borderId="11">
      <alignment horizontal="left" vertical="top"/>
    </xf>
    <xf numFmtId="0" fontId="152" fillId="0" borderId="11">
      <alignment horizontal="left" vertical="center"/>
    </xf>
    <xf numFmtId="0" fontId="6" fillId="0" borderId="0"/>
    <xf numFmtId="171" fontId="6" fillId="0" borderId="0" applyFont="0" applyFill="0" applyBorder="0" applyAlignment="0" applyProtection="0"/>
    <xf numFmtId="173" fontId="6" fillId="0" borderId="0" applyFont="0" applyFill="0" applyBorder="0" applyAlignment="0" applyProtection="0"/>
    <xf numFmtId="42" fontId="71" fillId="0" borderId="0" applyFont="0" applyFill="0" applyBorder="0" applyAlignment="0" applyProtection="0"/>
    <xf numFmtId="44" fontId="71" fillId="0" borderId="0" applyFont="0" applyFill="0" applyBorder="0" applyAlignment="0" applyProtection="0"/>
    <xf numFmtId="0" fontId="153" fillId="0" borderId="0" applyNumberFormat="0" applyFill="0" applyBorder="0" applyAlignment="0" applyProtection="0"/>
    <xf numFmtId="0" fontId="154" fillId="5" borderId="0" applyNumberFormat="0" applyBorder="0" applyAlignment="0" applyProtection="0"/>
    <xf numFmtId="0" fontId="155" fillId="0" borderId="0" applyNumberFormat="0" applyFill="0" applyBorder="0" applyAlignment="0" applyProtection="0"/>
    <xf numFmtId="40" fontId="157" fillId="0" borderId="0" applyFont="0" applyFill="0" applyBorder="0" applyAlignment="0" applyProtection="0"/>
    <xf numFmtId="38" fontId="157" fillId="0" borderId="0" applyFont="0" applyFill="0" applyBorder="0" applyAlignment="0" applyProtection="0"/>
    <xf numFmtId="0" fontId="157" fillId="0" borderId="0" applyFont="0" applyFill="0" applyBorder="0" applyAlignment="0" applyProtection="0"/>
    <xf numFmtId="0" fontId="157" fillId="0" borderId="0" applyFont="0" applyFill="0" applyBorder="0" applyAlignment="0" applyProtection="0"/>
    <xf numFmtId="9" fontId="158" fillId="0" borderId="0" applyFont="0" applyFill="0" applyBorder="0" applyAlignment="0" applyProtection="0"/>
    <xf numFmtId="0" fontId="159" fillId="0" borderId="0"/>
    <xf numFmtId="0" fontId="106" fillId="0" borderId="0"/>
    <xf numFmtId="172" fontId="161" fillId="0" borderId="0" applyFont="0" applyFill="0" applyBorder="0" applyAlignment="0" applyProtection="0"/>
    <xf numFmtId="174" fontId="16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2" fillId="0" borderId="0" applyFont="0" applyFill="0" applyBorder="0" applyAlignment="0" applyProtection="0"/>
    <xf numFmtId="0" fontId="112" fillId="0" borderId="0" applyFont="0" applyFill="0" applyBorder="0" applyAlignment="0" applyProtection="0"/>
    <xf numFmtId="188" fontId="112" fillId="0" borderId="0" applyFont="0" applyFill="0" applyBorder="0" applyAlignment="0" applyProtection="0"/>
    <xf numFmtId="187" fontId="112" fillId="0" borderId="0" applyFont="0" applyFill="0" applyBorder="0" applyAlignment="0" applyProtection="0"/>
    <xf numFmtId="0" fontId="160" fillId="0" borderId="0"/>
    <xf numFmtId="219" fontId="6" fillId="0" borderId="0" applyFont="0" applyFill="0" applyBorder="0" applyAlignment="0" applyProtection="0"/>
    <xf numFmtId="0" fontId="5" fillId="0" borderId="0"/>
    <xf numFmtId="181" fontId="161" fillId="0" borderId="0" applyFont="0" applyFill="0" applyBorder="0" applyAlignment="0" applyProtection="0"/>
    <xf numFmtId="198" fontId="27" fillId="0" borderId="0" applyFont="0" applyFill="0" applyBorder="0" applyAlignment="0" applyProtection="0"/>
    <xf numFmtId="182" fontId="161" fillId="0" borderId="0" applyFont="0" applyFill="0" applyBorder="0" applyAlignment="0" applyProtection="0"/>
    <xf numFmtId="0" fontId="156" fillId="0" borderId="0" applyFont="0" applyFill="0" applyBorder="0" applyAlignment="0" applyProtection="0"/>
    <xf numFmtId="0" fontId="156" fillId="0" borderId="0" applyFont="0" applyFill="0" applyBorder="0" applyAlignment="0" applyProtection="0"/>
    <xf numFmtId="0" fontId="8" fillId="0" borderId="0">
      <alignment vertical="center"/>
    </xf>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0" fontId="97" fillId="9" borderId="15"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153">
    <xf numFmtId="0" fontId="0" fillId="0" borderId="0" xfId="0"/>
    <xf numFmtId="3" fontId="3" fillId="0" borderId="0" xfId="0" applyNumberFormat="1" applyFont="1" applyFill="1" applyAlignment="1">
      <alignment vertical="center" wrapText="1"/>
    </xf>
    <xf numFmtId="3" fontId="3" fillId="0" borderId="0" xfId="0" applyNumberFormat="1" applyFont="1" applyFill="1" applyAlignment="1">
      <alignment horizontal="center" vertical="center" wrapText="1"/>
    </xf>
    <xf numFmtId="3" fontId="3" fillId="0" borderId="0" xfId="0" applyNumberFormat="1" applyFont="1" applyFill="1" applyAlignment="1">
      <alignment horizontal="left" vertical="center" wrapText="1"/>
    </xf>
    <xf numFmtId="3" fontId="9" fillId="0" borderId="0" xfId="0" applyNumberFormat="1" applyFont="1" applyFill="1" applyAlignment="1">
      <alignment vertical="center" wrapText="1"/>
    </xf>
    <xf numFmtId="0" fontId="5" fillId="0" borderId="0" xfId="4" applyFont="1" applyAlignment="1">
      <alignment horizontal="center" vertical="center"/>
    </xf>
    <xf numFmtId="0" fontId="9" fillId="0" borderId="0" xfId="4" applyFont="1" applyAlignment="1">
      <alignment vertical="center"/>
    </xf>
    <xf numFmtId="167" fontId="5" fillId="0" borderId="0" xfId="4" applyNumberFormat="1" applyFont="1" applyAlignment="1">
      <alignment horizontal="center" vertical="center"/>
    </xf>
    <xf numFmtId="166" fontId="5" fillId="0" borderId="0" xfId="1" applyNumberFormat="1" applyFont="1" applyFill="1" applyBorder="1" applyAlignment="1">
      <alignment horizontal="center" vertical="center" shrinkToFit="1"/>
    </xf>
    <xf numFmtId="0" fontId="13" fillId="0" borderId="0" xfId="0" applyFont="1"/>
    <xf numFmtId="0" fontId="13" fillId="0" borderId="0" xfId="0" applyFont="1" applyBorder="1"/>
    <xf numFmtId="0" fontId="14" fillId="0" borderId="0" xfId="0" applyFont="1"/>
    <xf numFmtId="0" fontId="9" fillId="0" borderId="2" xfId="0" applyFont="1" applyBorder="1" applyAlignment="1">
      <alignment vertical="center"/>
    </xf>
    <xf numFmtId="0" fontId="9"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xf>
    <xf numFmtId="0" fontId="9" fillId="0" borderId="2" xfId="0" applyFont="1" applyBorder="1" applyAlignment="1">
      <alignment horizontal="left" vertical="center"/>
    </xf>
    <xf numFmtId="169" fontId="3" fillId="0" borderId="0" xfId="8" applyNumberFormat="1" applyFont="1" applyFill="1" applyAlignment="1">
      <alignment vertical="center" wrapText="1"/>
    </xf>
    <xf numFmtId="169" fontId="9" fillId="0" borderId="0" xfId="0" applyNumberFormat="1" applyFont="1" applyFill="1" applyAlignment="1">
      <alignment vertical="center" wrapText="1"/>
    </xf>
    <xf numFmtId="0" fontId="10" fillId="0" borderId="3" xfId="0" applyFont="1" applyBorder="1" applyAlignment="1">
      <alignment horizontal="center" vertical="center"/>
    </xf>
    <xf numFmtId="166" fontId="10" fillId="0" borderId="3" xfId="1" applyNumberFormat="1" applyFont="1" applyFill="1" applyBorder="1" applyAlignment="1">
      <alignment horizontal="center" vertical="center" shrinkToFit="1"/>
    </xf>
    <xf numFmtId="0" fontId="9" fillId="0" borderId="6" xfId="4" applyFont="1" applyBorder="1" applyAlignment="1">
      <alignment horizontal="center" vertical="center"/>
    </xf>
    <xf numFmtId="0" fontId="9" fillId="0" borderId="2" xfId="4" applyFont="1" applyBorder="1" applyAlignment="1">
      <alignment horizontal="center" vertical="center"/>
    </xf>
    <xf numFmtId="166" fontId="9" fillId="0" borderId="2" xfId="1" applyNumberFormat="1" applyFont="1" applyFill="1" applyBorder="1" applyAlignment="1">
      <alignment horizontal="center" vertical="center" shrinkToFit="1"/>
    </xf>
    <xf numFmtId="166" fontId="9" fillId="0" borderId="9" xfId="1" applyNumberFormat="1" applyFont="1" applyFill="1" applyBorder="1" applyAlignment="1">
      <alignment horizontal="center" vertical="center" shrinkToFit="1"/>
    </xf>
    <xf numFmtId="167" fontId="9" fillId="0" borderId="2" xfId="1" applyNumberFormat="1" applyFont="1" applyFill="1" applyBorder="1" applyAlignment="1">
      <alignment horizontal="center" vertical="center" shrinkToFit="1"/>
    </xf>
    <xf numFmtId="167" fontId="9" fillId="0" borderId="9" xfId="1" applyNumberFormat="1"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167" fontId="14" fillId="0" borderId="0" xfId="0" applyNumberFormat="1" applyFont="1"/>
    <xf numFmtId="168" fontId="9" fillId="0" borderId="0" xfId="0" applyNumberFormat="1" applyFont="1" applyFill="1" applyAlignment="1">
      <alignment vertical="center" wrapText="1"/>
    </xf>
    <xf numFmtId="0" fontId="9" fillId="0" borderId="2"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3" xfId="0" applyFont="1" applyBorder="1" applyAlignment="1">
      <alignment vertical="center" wrapText="1"/>
    </xf>
    <xf numFmtId="0" fontId="0" fillId="0" borderId="0" xfId="0" applyFont="1"/>
    <xf numFmtId="167" fontId="0" fillId="0" borderId="0" xfId="0" applyNumberFormat="1" applyFont="1"/>
    <xf numFmtId="0" fontId="0" fillId="0" borderId="0" xfId="0" applyFont="1" applyBorder="1"/>
    <xf numFmtId="166" fontId="0" fillId="0" borderId="0" xfId="0" applyNumberFormat="1" applyFont="1" applyBorder="1"/>
    <xf numFmtId="43" fontId="0" fillId="0" borderId="0" xfId="0" applyNumberFormat="1" applyFont="1" applyBorder="1"/>
    <xf numFmtId="0" fontId="11" fillId="0" borderId="0" xfId="0" applyFont="1" applyBorder="1" applyAlignment="1">
      <alignment horizontal="center" vertical="center" wrapText="1"/>
    </xf>
    <xf numFmtId="0" fontId="3" fillId="0" borderId="2" xfId="4" applyFont="1" applyBorder="1" applyAlignment="1">
      <alignment horizontal="center" vertical="center"/>
    </xf>
    <xf numFmtId="0" fontId="5" fillId="0" borderId="2" xfId="0" applyFont="1" applyFill="1" applyBorder="1" applyAlignment="1">
      <alignment horizontal="center" vertical="center" wrapText="1"/>
    </xf>
    <xf numFmtId="166" fontId="0" fillId="0" borderId="0" xfId="0" applyNumberFormat="1" applyFont="1"/>
    <xf numFmtId="166" fontId="2" fillId="0" borderId="1" xfId="4" applyNumberFormat="1" applyFont="1" applyBorder="1" applyAlignment="1">
      <alignment horizontal="center" vertical="center" wrapText="1"/>
    </xf>
    <xf numFmtId="166" fontId="14" fillId="0" borderId="0" xfId="0" applyNumberFormat="1" applyFont="1"/>
    <xf numFmtId="3" fontId="3" fillId="0" borderId="0" xfId="0" applyNumberFormat="1" applyFont="1" applyFill="1" applyAlignment="1">
      <alignment horizontal="left" vertical="center" wrapText="1"/>
    </xf>
    <xf numFmtId="3" fontId="3" fillId="0" borderId="0" xfId="0" applyNumberFormat="1" applyFont="1" applyFill="1" applyAlignment="1">
      <alignment horizontal="left" vertical="center" wrapText="1"/>
    </xf>
    <xf numFmtId="0" fontId="17" fillId="0" borderId="7" xfId="0" applyFont="1" applyBorder="1" applyAlignment="1">
      <alignment horizontal="center" vertical="center" wrapText="1"/>
    </xf>
    <xf numFmtId="0" fontId="10" fillId="0" borderId="6" xfId="4" applyFont="1" applyBorder="1" applyAlignment="1">
      <alignment horizontal="center" vertical="center"/>
    </xf>
    <xf numFmtId="0" fontId="5" fillId="0" borderId="5" xfId="4" applyFont="1" applyBorder="1" applyAlignment="1">
      <alignment horizontal="center" vertical="center" wrapText="1"/>
    </xf>
    <xf numFmtId="3" fontId="17" fillId="0" borderId="7" xfId="0" applyNumberFormat="1" applyFont="1" applyFill="1" applyBorder="1" applyAlignment="1">
      <alignment horizontal="center" vertical="center" wrapText="1"/>
    </xf>
    <xf numFmtId="3" fontId="17" fillId="0" borderId="7" xfId="0" applyNumberFormat="1" applyFont="1" applyFill="1" applyBorder="1" applyAlignment="1">
      <alignment horizontal="left" vertical="center" wrapText="1"/>
    </xf>
    <xf numFmtId="3" fontId="17" fillId="0" borderId="3" xfId="1" applyNumberFormat="1" applyFont="1" applyFill="1" applyBorder="1" applyAlignment="1">
      <alignment horizontal="right" vertical="center" wrapText="1"/>
    </xf>
    <xf numFmtId="3" fontId="19" fillId="0" borderId="8" xfId="0" applyNumberFormat="1" applyFont="1" applyFill="1" applyBorder="1" applyAlignment="1">
      <alignment horizontal="center" vertical="center" wrapText="1"/>
    </xf>
    <xf numFmtId="0" fontId="19" fillId="0" borderId="8" xfId="0" applyFont="1" applyBorder="1" applyAlignment="1">
      <alignment horizontal="left" vertical="center" wrapText="1"/>
    </xf>
    <xf numFmtId="3" fontId="19" fillId="0" borderId="8" xfId="1" applyNumberFormat="1" applyFont="1" applyFill="1" applyBorder="1" applyAlignment="1">
      <alignment horizontal="right" vertical="center" wrapText="1"/>
    </xf>
    <xf numFmtId="3" fontId="19" fillId="0" borderId="2" xfId="0" applyNumberFormat="1" applyFont="1" applyFill="1" applyBorder="1" applyAlignment="1">
      <alignment horizontal="center" vertical="center" wrapText="1"/>
    </xf>
    <xf numFmtId="0" fontId="19" fillId="0" borderId="2" xfId="0" applyFont="1" applyBorder="1" applyAlignment="1">
      <alignment horizontal="left" vertical="center" wrapText="1"/>
    </xf>
    <xf numFmtId="3" fontId="19" fillId="0" borderId="2" xfId="1" applyNumberFormat="1" applyFont="1" applyFill="1" applyBorder="1" applyAlignment="1">
      <alignment horizontal="right" vertical="center" wrapText="1"/>
    </xf>
    <xf numFmtId="3" fontId="19" fillId="0" borderId="2" xfId="0" applyNumberFormat="1" applyFont="1" applyFill="1" applyBorder="1" applyAlignment="1">
      <alignment horizontal="left" vertical="center" wrapText="1"/>
    </xf>
    <xf numFmtId="3" fontId="19" fillId="0" borderId="5" xfId="0" applyNumberFormat="1" applyFont="1" applyFill="1" applyBorder="1" applyAlignment="1">
      <alignment horizontal="center" vertical="center" wrapText="1"/>
    </xf>
    <xf numFmtId="3" fontId="19" fillId="0" borderId="5" xfId="0" applyNumberFormat="1" applyFont="1" applyFill="1" applyBorder="1" applyAlignment="1">
      <alignment horizontal="left" vertical="center" wrapText="1"/>
    </xf>
    <xf numFmtId="3" fontId="19" fillId="0" borderId="5" xfId="1" applyNumberFormat="1" applyFont="1" applyFill="1" applyBorder="1" applyAlignment="1">
      <alignment horizontal="right" vertical="center" wrapText="1"/>
    </xf>
    <xf numFmtId="0" fontId="162" fillId="0" borderId="0" xfId="0" applyFont="1" applyAlignment="1">
      <alignment horizontal="center"/>
    </xf>
    <xf numFmtId="0" fontId="162" fillId="0" borderId="0" xfId="0" applyFont="1"/>
    <xf numFmtId="3" fontId="10" fillId="0" borderId="3" xfId="0" applyNumberFormat="1" applyFont="1" applyBorder="1" applyAlignment="1">
      <alignment horizontal="right" vertical="center" wrapText="1"/>
    </xf>
    <xf numFmtId="0" fontId="162" fillId="0" borderId="3" xfId="0" applyFont="1" applyBorder="1"/>
    <xf numFmtId="0" fontId="9" fillId="0" borderId="3" xfId="0" applyFont="1" applyBorder="1" applyAlignment="1">
      <alignment horizontal="right" vertical="center" wrapText="1"/>
    </xf>
    <xf numFmtId="3" fontId="9" fillId="0" borderId="3" xfId="0" applyNumberFormat="1" applyFont="1" applyBorder="1" applyAlignment="1">
      <alignment horizontal="right" vertical="center" wrapText="1"/>
    </xf>
    <xf numFmtId="0" fontId="163" fillId="0" borderId="3" xfId="0" applyFont="1" applyBorder="1" applyAlignment="1">
      <alignment horizontal="center" vertical="center" wrapText="1"/>
    </xf>
    <xf numFmtId="0" fontId="164" fillId="0" borderId="0" xfId="0" applyFont="1" applyAlignment="1">
      <alignment horizontal="center"/>
    </xf>
    <xf numFmtId="0" fontId="22" fillId="0" borderId="0" xfId="0" applyFont="1" applyAlignment="1">
      <alignment horizontal="center"/>
    </xf>
    <xf numFmtId="0" fontId="22" fillId="0" borderId="0" xfId="0" applyFont="1"/>
    <xf numFmtId="0" fontId="10"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3" fontId="10" fillId="0" borderId="2" xfId="0" applyNumberFormat="1" applyFont="1" applyBorder="1" applyAlignment="1">
      <alignment horizontal="right" vertical="center" wrapText="1"/>
    </xf>
    <xf numFmtId="0" fontId="9" fillId="0" borderId="2" xfId="0" applyFont="1" applyBorder="1" applyAlignment="1">
      <alignment horizontal="justify" vertical="center" wrapText="1"/>
    </xf>
    <xf numFmtId="3" fontId="9"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5" fillId="0" borderId="2" xfId="0" applyFont="1" applyBorder="1" applyAlignment="1">
      <alignment horizontal="center" vertical="center" wrapText="1"/>
    </xf>
    <xf numFmtId="0" fontId="9"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left"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wrapText="1"/>
    </xf>
    <xf numFmtId="166" fontId="8" fillId="0" borderId="1" xfId="4" applyNumberFormat="1" applyFont="1" applyBorder="1" applyAlignment="1">
      <alignment horizontal="center" vertical="center" wrapText="1"/>
    </xf>
    <xf numFmtId="0" fontId="3" fillId="0" borderId="8" xfId="4" applyFont="1" applyBorder="1" applyAlignment="1">
      <alignment horizontal="center" vertical="center"/>
    </xf>
    <xf numFmtId="0" fontId="10" fillId="0" borderId="8" xfId="0" applyFont="1" applyBorder="1" applyAlignment="1">
      <alignment vertical="center" wrapText="1"/>
    </xf>
    <xf numFmtId="166" fontId="10" fillId="0" borderId="8" xfId="1" applyNumberFormat="1" applyFont="1" applyFill="1" applyBorder="1" applyAlignment="1">
      <alignment horizontal="center" vertical="center" shrinkToFit="1"/>
    </xf>
    <xf numFmtId="0" fontId="10" fillId="0" borderId="2" xfId="0" applyFont="1" applyBorder="1" applyAlignment="1">
      <alignment vertical="center" wrapText="1"/>
    </xf>
    <xf numFmtId="166" fontId="10" fillId="0" borderId="2" xfId="1" applyNumberFormat="1" applyFont="1" applyFill="1" applyBorder="1" applyAlignment="1">
      <alignment horizontal="center" vertical="center" shrinkToFit="1"/>
    </xf>
    <xf numFmtId="0" fontId="5" fillId="0" borderId="2" xfId="4" applyFont="1" applyBorder="1" applyAlignment="1">
      <alignment horizontal="center" vertical="center" wrapText="1"/>
    </xf>
    <xf numFmtId="0" fontId="10" fillId="0" borderId="2" xfId="0" applyFont="1" applyBorder="1" applyAlignment="1">
      <alignment horizontal="center" vertical="center"/>
    </xf>
    <xf numFmtId="0" fontId="10" fillId="0" borderId="2" xfId="4" applyFont="1" applyBorder="1" applyAlignment="1">
      <alignment horizontal="center" vertical="center"/>
    </xf>
    <xf numFmtId="0" fontId="10" fillId="0" borderId="2" xfId="0" applyFont="1" applyFill="1" applyBorder="1" applyAlignment="1">
      <alignment horizontal="left" vertical="center"/>
    </xf>
    <xf numFmtId="0" fontId="5" fillId="0" borderId="2" xfId="4" applyFont="1" applyBorder="1" applyAlignment="1">
      <alignment horizontal="center" vertical="center"/>
    </xf>
    <xf numFmtId="0" fontId="10" fillId="0" borderId="5" xfId="4" applyFont="1" applyBorder="1" applyAlignment="1">
      <alignment horizontal="center" vertical="center"/>
    </xf>
    <xf numFmtId="0" fontId="10" fillId="0" borderId="5" xfId="0" applyFont="1" applyBorder="1" applyAlignment="1">
      <alignment horizontal="left" vertical="center" wrapText="1"/>
    </xf>
    <xf numFmtId="166" fontId="10" fillId="0" borderId="43" xfId="1" applyNumberFormat="1" applyFont="1" applyFill="1" applyBorder="1" applyAlignment="1">
      <alignment horizontal="center" vertical="center" shrinkToFit="1"/>
    </xf>
    <xf numFmtId="0" fontId="8"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8" xfId="0" applyFont="1" applyBorder="1" applyAlignment="1">
      <alignment horizontal="center" vertical="center" wrapText="1"/>
    </xf>
    <xf numFmtId="3" fontId="10" fillId="0" borderId="8" xfId="0" applyNumberFormat="1" applyFont="1" applyBorder="1" applyAlignment="1">
      <alignment horizontal="right" vertical="center" wrapText="1"/>
    </xf>
    <xf numFmtId="3" fontId="0" fillId="0" borderId="0" xfId="0" applyNumberFormat="1" applyFont="1"/>
    <xf numFmtId="0" fontId="3" fillId="0" borderId="5" xfId="0" applyFont="1" applyBorder="1" applyAlignment="1">
      <alignment horizontal="center" vertical="center" wrapText="1"/>
    </xf>
    <xf numFmtId="0" fontId="166" fillId="0" borderId="5" xfId="0" applyFont="1" applyBorder="1" applyAlignment="1">
      <alignment horizontal="justify" vertical="center" wrapText="1"/>
    </xf>
    <xf numFmtId="0" fontId="167" fillId="0" borderId="5" xfId="0" applyFont="1" applyBorder="1" applyAlignment="1">
      <alignment horizontal="center" vertical="center" wrapText="1"/>
    </xf>
    <xf numFmtId="0" fontId="166" fillId="0" borderId="5" xfId="0" applyFont="1" applyBorder="1" applyAlignment="1">
      <alignment horizontal="center" vertical="center" wrapText="1"/>
    </xf>
    <xf numFmtId="0" fontId="166" fillId="0" borderId="5" xfId="0" applyFont="1" applyBorder="1" applyAlignment="1">
      <alignment horizontal="right" vertical="center" wrapText="1"/>
    </xf>
    <xf numFmtId="0" fontId="10" fillId="0" borderId="5" xfId="0" applyFont="1" applyBorder="1" applyAlignment="1">
      <alignment horizontal="right" vertical="center" wrapText="1"/>
    </xf>
    <xf numFmtId="0" fontId="5" fillId="0" borderId="5" xfId="0" applyFont="1" applyBorder="1" applyAlignment="1">
      <alignment horizontal="center" vertical="center" wrapText="1"/>
    </xf>
    <xf numFmtId="0" fontId="10" fillId="0" borderId="3" xfId="0" applyFont="1" applyBorder="1" applyAlignment="1">
      <alignment vertical="center" wrapText="1"/>
    </xf>
    <xf numFmtId="3" fontId="13" fillId="0" borderId="0" xfId="0" applyNumberFormat="1" applyFont="1"/>
    <xf numFmtId="0" fontId="0" fillId="0" borderId="0" xfId="0" applyFont="1" applyAlignment="1">
      <alignment horizontal="center"/>
    </xf>
    <xf numFmtId="0" fontId="8" fillId="0" borderId="0" xfId="0" applyFont="1" applyAlignment="1">
      <alignment horizontal="left" vertical="center"/>
    </xf>
    <xf numFmtId="0" fontId="11" fillId="0" borderId="10" xfId="4" applyFont="1" applyBorder="1" applyAlignment="1">
      <alignment horizontal="right" vertical="center"/>
    </xf>
    <xf numFmtId="0" fontId="2" fillId="0" borderId="3" xfId="4" applyFont="1" applyBorder="1" applyAlignment="1">
      <alignment horizontal="center" vertical="center"/>
    </xf>
    <xf numFmtId="0" fontId="2" fillId="0" borderId="7" xfId="4" applyFont="1" applyBorder="1" applyAlignment="1">
      <alignment horizontal="center" vertical="center" wrapText="1"/>
    </xf>
    <xf numFmtId="0" fontId="2" fillId="0" borderId="11" xfId="4" applyFont="1" applyBorder="1" applyAlignment="1">
      <alignment horizontal="center" vertical="center" wrapText="1"/>
    </xf>
    <xf numFmtId="0" fontId="2" fillId="0" borderId="1" xfId="4" applyFont="1" applyBorder="1" applyAlignment="1">
      <alignment horizontal="center" vertical="center" wrapText="1"/>
    </xf>
    <xf numFmtId="167" fontId="2" fillId="0" borderId="7" xfId="4" applyNumberFormat="1" applyFont="1" applyBorder="1" applyAlignment="1">
      <alignment horizontal="center" vertical="center"/>
    </xf>
    <xf numFmtId="167" fontId="2" fillId="0" borderId="1" xfId="4" applyNumberFormat="1" applyFont="1" applyBorder="1" applyAlignment="1">
      <alignment horizontal="center" vertical="center"/>
    </xf>
    <xf numFmtId="166" fontId="2" fillId="0" borderId="12" xfId="4" applyNumberFormat="1" applyFont="1" applyBorder="1" applyAlignment="1">
      <alignment horizontal="center" vertical="center"/>
    </xf>
    <xf numFmtId="166" fontId="2" fillId="0" borderId="13" xfId="4" applyNumberFormat="1" applyFont="1" applyBorder="1" applyAlignment="1">
      <alignment horizontal="center" vertical="center"/>
    </xf>
    <xf numFmtId="3" fontId="18" fillId="0" borderId="0" xfId="0" applyNumberFormat="1" applyFont="1" applyFill="1" applyAlignment="1">
      <alignment horizontal="center" vertical="center" wrapText="1"/>
    </xf>
    <xf numFmtId="0" fontId="2" fillId="0" borderId="0" xfId="4" applyFont="1" applyAlignment="1">
      <alignment horizontal="center" vertical="center" wrapText="1"/>
    </xf>
    <xf numFmtId="0" fontId="17" fillId="0" borderId="0" xfId="4" applyFont="1" applyAlignment="1">
      <alignment horizontal="center" vertical="center" wrapText="1"/>
    </xf>
    <xf numFmtId="0" fontId="2" fillId="0" borderId="7" xfId="4" applyFont="1" applyBorder="1" applyAlignment="1">
      <alignment horizontal="center" vertical="center"/>
    </xf>
    <xf numFmtId="0" fontId="2" fillId="0" borderId="11" xfId="4" applyFont="1" applyBorder="1" applyAlignment="1">
      <alignment horizontal="center" vertical="center"/>
    </xf>
    <xf numFmtId="0" fontId="2" fillId="0" borderId="1" xfId="4" applyFont="1" applyBorder="1" applyAlignment="1">
      <alignment horizontal="center" vertical="center"/>
    </xf>
    <xf numFmtId="0" fontId="10" fillId="0" borderId="7" xfId="4" applyFont="1" applyBorder="1" applyAlignment="1">
      <alignment horizontal="center" vertical="center"/>
    </xf>
    <xf numFmtId="0" fontId="10" fillId="0" borderId="11" xfId="4" applyFont="1" applyBorder="1" applyAlignment="1">
      <alignment horizontal="center" vertical="center"/>
    </xf>
    <xf numFmtId="0" fontId="10" fillId="0" borderId="1" xfId="4" applyFont="1" applyBorder="1" applyAlignment="1">
      <alignment horizontal="center" vertical="center"/>
    </xf>
    <xf numFmtId="3" fontId="11" fillId="0" borderId="0" xfId="0" applyNumberFormat="1" applyFont="1" applyFill="1" applyAlignment="1">
      <alignment horizontal="center" vertical="center" wrapText="1"/>
    </xf>
    <xf numFmtId="3" fontId="17" fillId="0" borderId="0" xfId="0" applyNumberFormat="1" applyFont="1" applyFill="1" applyAlignment="1">
      <alignment horizontal="left" vertical="center" wrapText="1"/>
    </xf>
    <xf numFmtId="3" fontId="2" fillId="0" borderId="0" xfId="0" applyNumberFormat="1" applyFont="1" applyFill="1" applyAlignment="1">
      <alignment horizontal="center" vertical="center"/>
    </xf>
    <xf numFmtId="3" fontId="2" fillId="0" borderId="0" xfId="0" applyNumberFormat="1" applyFont="1" applyFill="1" applyAlignment="1">
      <alignment horizontal="center" vertical="center" wrapText="1"/>
    </xf>
    <xf numFmtId="0" fontId="5" fillId="0" borderId="2" xfId="0" applyFont="1" applyBorder="1" applyAlignment="1">
      <alignment horizontal="center" vertical="center" wrapText="1"/>
    </xf>
    <xf numFmtId="0" fontId="11" fillId="0" borderId="10" xfId="0" applyFont="1" applyFill="1" applyBorder="1" applyAlignment="1">
      <alignment horizontal="center"/>
    </xf>
    <xf numFmtId="0" fontId="2"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0" xfId="0" applyFont="1" applyAlignment="1">
      <alignment horizontal="center"/>
    </xf>
    <xf numFmtId="0" fontId="165" fillId="0" borderId="0" xfId="0" applyFont="1" applyAlignment="1">
      <alignment horizontal="left"/>
    </xf>
    <xf numFmtId="0" fontId="17" fillId="0" borderId="0" xfId="0" applyFont="1" applyAlignment="1">
      <alignment horizontal="center" vertical="center" wrapText="1"/>
    </xf>
    <xf numFmtId="0" fontId="3"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center" wrapText="1"/>
    </xf>
  </cellXfs>
  <cellStyles count="660">
    <cellStyle name="_x0001_" xfId="12"/>
    <cellStyle name="          _x000d__x000a_shell=progman.exe_x000d__x000a_m" xfId="13"/>
    <cellStyle name="??" xfId="14"/>
    <cellStyle name="?? [ - ??1" xfId="15"/>
    <cellStyle name="?? [ - ??2" xfId="16"/>
    <cellStyle name="?? [ - ??3" xfId="17"/>
    <cellStyle name="?? [ - ??4" xfId="18"/>
    <cellStyle name="?? [ - ??5" xfId="19"/>
    <cellStyle name="?? [ - ??6" xfId="20"/>
    <cellStyle name="?? [ - ??7" xfId="21"/>
    <cellStyle name="?? [ - ??8" xfId="22"/>
    <cellStyle name="?? [0.00]_        " xfId="23"/>
    <cellStyle name="?? [0]" xfId="24"/>
    <cellStyle name="?_x001d_??%U©÷u&amp;H©÷9_x0008_?_x0009_s_x000a__x0007__x0001__x0001_" xfId="25"/>
    <cellStyle name="???? [0.00]_        " xfId="26"/>
    <cellStyle name="????_        " xfId="27"/>
    <cellStyle name="???[0]_?? DI" xfId="28"/>
    <cellStyle name="???_?? DI" xfId="29"/>
    <cellStyle name="??[0]_BRE" xfId="30"/>
    <cellStyle name="??_        " xfId="31"/>
    <cellStyle name="??A? [0]_ÿÿÿÿÿÿ_1_¢¬???¢â? " xfId="32"/>
    <cellStyle name="??A?_ÿÿÿÿÿÿ_1_¢¬???¢â? " xfId="33"/>
    <cellStyle name="?¡±¢¥?_?¨ù??¢´¢¥_¢¬???¢â? " xfId="34"/>
    <cellStyle name="?ðÇ%U?&amp;H?_x0008_?s_x000a__x0007__x0001__x0001_" xfId="35"/>
    <cellStyle name="_Bang Chi tieu (2)" xfId="36"/>
    <cellStyle name="_GTXD GOI 2" xfId="37"/>
    <cellStyle name="_GTXD GOI1" xfId="38"/>
    <cellStyle name="_GTXD GOI3" xfId="39"/>
    <cellStyle name="_KT (2)" xfId="40"/>
    <cellStyle name="_KT (2)_1" xfId="41"/>
    <cellStyle name="_KT (2)_1_quy luong con lai nam 2004" xfId="42"/>
    <cellStyle name="_KT (2)_2" xfId="43"/>
    <cellStyle name="_KT (2)_2_Book1" xfId="44"/>
    <cellStyle name="_KT (2)_2_DTDuong dong tien -sua tham tra 2009 - luong 650" xfId="45"/>
    <cellStyle name="_KT (2)_2_quy luong con lai nam 2004" xfId="46"/>
    <cellStyle name="_KT (2)_2_TG-TH" xfId="47"/>
    <cellStyle name="_KT (2)_2_TG-TH_Book1" xfId="48"/>
    <cellStyle name="_KT (2)_2_TG-TH_DTDuong dong tien -sua tham tra 2009 - luong 650" xfId="49"/>
    <cellStyle name="_KT (2)_2_TG-TH_quy luong con lai nam 2004" xfId="50"/>
    <cellStyle name="_KT (2)_2_TG-TH_TEL OUT 2004" xfId="51"/>
    <cellStyle name="_KT (2)_3" xfId="52"/>
    <cellStyle name="_KT (2)_3_TG-TH" xfId="53"/>
    <cellStyle name="_KT (2)_3_TG-TH_quy luong con lai nam 2004" xfId="54"/>
    <cellStyle name="_KT (2)_4" xfId="55"/>
    <cellStyle name="_KT (2)_4_Book1" xfId="56"/>
    <cellStyle name="_KT (2)_4_DTDuong dong tien -sua tham tra 2009 - luong 650" xfId="57"/>
    <cellStyle name="_KT (2)_4_quy luong con lai nam 2004" xfId="58"/>
    <cellStyle name="_KT (2)_4_TEL OUT 2004" xfId="59"/>
    <cellStyle name="_KT (2)_4_TG-TH" xfId="60"/>
    <cellStyle name="_KT (2)_4_TG-TH_Book1" xfId="61"/>
    <cellStyle name="_KT (2)_4_TG-TH_DTDuong dong tien -sua tham tra 2009 - luong 650" xfId="62"/>
    <cellStyle name="_KT (2)_4_TG-TH_quy luong con lai nam 2004" xfId="63"/>
    <cellStyle name="_KT (2)_5" xfId="64"/>
    <cellStyle name="_KT (2)_5_Book1" xfId="65"/>
    <cellStyle name="_KT (2)_5_DTDuong dong tien -sua tham tra 2009 - luong 650" xfId="66"/>
    <cellStyle name="_KT (2)_5_TEL OUT 2004" xfId="67"/>
    <cellStyle name="_KT (2)_quy luong con lai nam 2004" xfId="68"/>
    <cellStyle name="_KT (2)_TG-TH" xfId="69"/>
    <cellStyle name="_KT_TG" xfId="70"/>
    <cellStyle name="_KT_TG_1" xfId="71"/>
    <cellStyle name="_KT_TG_1_Book1" xfId="72"/>
    <cellStyle name="_KT_TG_1_DTDuong dong tien -sua tham tra 2009 - luong 650" xfId="73"/>
    <cellStyle name="_KT_TG_1_TEL OUT 2004" xfId="74"/>
    <cellStyle name="_KT_TG_2" xfId="75"/>
    <cellStyle name="_KT_TG_2_Book1" xfId="76"/>
    <cellStyle name="_KT_TG_2_DTDuong dong tien -sua tham tra 2009 - luong 650" xfId="77"/>
    <cellStyle name="_KT_TG_2_quy luong con lai nam 2004" xfId="78"/>
    <cellStyle name="_KT_TG_2_TEL OUT 2004" xfId="79"/>
    <cellStyle name="_KT_TG_3" xfId="80"/>
    <cellStyle name="_KT_TG_4" xfId="81"/>
    <cellStyle name="_KT_TG_4_quy luong con lai nam 2004" xfId="82"/>
    <cellStyle name="_KT_TG_Book1" xfId="83"/>
    <cellStyle name="_KT_TG_DTDuong dong tien -sua tham tra 2009 - luong 650" xfId="84"/>
    <cellStyle name="_KT_TG_quy luong con lai nam 2004" xfId="85"/>
    <cellStyle name="_quy luong con lai nam 2004" xfId="86"/>
    <cellStyle name="_TG-TH" xfId="87"/>
    <cellStyle name="_TG-TH_1" xfId="88"/>
    <cellStyle name="_TG-TH_1_Book1" xfId="89"/>
    <cellStyle name="_TG-TH_1_DTDuong dong tien -sua tham tra 2009 - luong 650" xfId="90"/>
    <cellStyle name="_TG-TH_1_TEL OUT 2004" xfId="91"/>
    <cellStyle name="_TG-TH_2" xfId="92"/>
    <cellStyle name="_TG-TH_2_Book1" xfId="93"/>
    <cellStyle name="_TG-TH_2_DTDuong dong tien -sua tham tra 2009 - luong 650" xfId="94"/>
    <cellStyle name="_TG-TH_2_quy luong con lai nam 2004" xfId="95"/>
    <cellStyle name="_TG-TH_2_TEL OUT 2004" xfId="96"/>
    <cellStyle name="_TG-TH_3" xfId="97"/>
    <cellStyle name="_TG-TH_3_quy luong con lai nam 2004" xfId="98"/>
    <cellStyle name="_TG-TH_4" xfId="99"/>
    <cellStyle name="_TG-TH_4_Book1" xfId="100"/>
    <cellStyle name="_TG-TH_4_DTDuong dong tien -sua tham tra 2009 - luong 650" xfId="101"/>
    <cellStyle name="_TG-TH_4_quy luong con lai nam 2004" xfId="102"/>
    <cellStyle name="_TKP" xfId="103"/>
    <cellStyle name="~1" xfId="104"/>
    <cellStyle name="’Ê‰Ý [0.00]_laroux" xfId="105"/>
    <cellStyle name="’Ê‰Ý_laroux" xfId="106"/>
    <cellStyle name="•W€_¯–ì" xfId="108"/>
    <cellStyle name="•W_’·Šú‰p•¶" xfId="107"/>
    <cellStyle name="W_STDFOR" xfId="586"/>
    <cellStyle name="1" xfId="109"/>
    <cellStyle name="1_7 noi 48 goi C5 9 vi na" xfId="110"/>
    <cellStyle name="1_Book1" xfId="111"/>
    <cellStyle name="1_Book1_1" xfId="112"/>
    <cellStyle name="1_Cau thuy dien Ban La (Cu Anh)" xfId="113"/>
    <cellStyle name="1_DT972000" xfId="114"/>
    <cellStyle name="1_dtCau Km3+429,21TL685" xfId="115"/>
    <cellStyle name="1_Dtdchinh2397" xfId="116"/>
    <cellStyle name="1_Du thau" xfId="117"/>
    <cellStyle name="1_Du toan 558 (Km17+508.12 - Km 22)" xfId="118"/>
    <cellStyle name="1_Gia_VLQL48_duyet " xfId="119"/>
    <cellStyle name="1_GIA-DUTHAUsuaNS" xfId="120"/>
    <cellStyle name="1_KL km 0-km3+300 dieu chinh 4-2008" xfId="121"/>
    <cellStyle name="1_KLNM 1303" xfId="122"/>
    <cellStyle name="1_KlQdinhduyet" xfId="123"/>
    <cellStyle name="1_Thong ke cong" xfId="124"/>
    <cellStyle name="1_thong ke giao dan sinh" xfId="125"/>
    <cellStyle name="1_TonghopKL_BOY-sual2" xfId="126"/>
    <cellStyle name="1_ÿÿÿÿÿ" xfId="127"/>
    <cellStyle name="¹éºÐÀ²_±âÅ¸" xfId="128"/>
    <cellStyle name="2" xfId="129"/>
    <cellStyle name="2_7 noi 48 goi C5 9 vi na" xfId="130"/>
    <cellStyle name="2_Book1" xfId="131"/>
    <cellStyle name="2_Book1_1" xfId="132"/>
    <cellStyle name="2_Cau thuy dien Ban La (Cu Anh)" xfId="133"/>
    <cellStyle name="2_Dtdchinh2397" xfId="134"/>
    <cellStyle name="2_Du toan 558 (Km17+508.12 - Km 22)" xfId="135"/>
    <cellStyle name="2_Gia_VLQL48_duyet " xfId="136"/>
    <cellStyle name="2_KLNM 1303" xfId="137"/>
    <cellStyle name="2_KlQdinhduyet" xfId="138"/>
    <cellStyle name="2_Thong ke cong" xfId="139"/>
    <cellStyle name="2_thong ke giao dan sinh" xfId="140"/>
    <cellStyle name="2_ÿÿÿÿÿ" xfId="141"/>
    <cellStyle name="20% - Accent1 2" xfId="142"/>
    <cellStyle name="20% - Accent2 2" xfId="143"/>
    <cellStyle name="20% - Accent3 2" xfId="144"/>
    <cellStyle name="20% - Accent4 2" xfId="145"/>
    <cellStyle name="20% - Accent5 2" xfId="146"/>
    <cellStyle name="20% - Accent6 2" xfId="147"/>
    <cellStyle name="20% - Nhấn1" xfId="148"/>
    <cellStyle name="20% - Nhấn2" xfId="149"/>
    <cellStyle name="20% - Nhấn3" xfId="150"/>
    <cellStyle name="20% - Nhấn4" xfId="151"/>
    <cellStyle name="20% - Nhấn5" xfId="152"/>
    <cellStyle name="20% - Nhấn6" xfId="153"/>
    <cellStyle name="3" xfId="154"/>
    <cellStyle name="3_7 noi 48 goi C5 9 vi na" xfId="155"/>
    <cellStyle name="3_Book1" xfId="156"/>
    <cellStyle name="3_Book1_1" xfId="157"/>
    <cellStyle name="3_Cau thuy dien Ban La (Cu Anh)" xfId="158"/>
    <cellStyle name="3_Dtdchinh2397" xfId="159"/>
    <cellStyle name="3_Du toan 558 (Km17+508.12 - Km 22)" xfId="160"/>
    <cellStyle name="3_Gia_VLQL48_duyet " xfId="161"/>
    <cellStyle name="3_KLNM 1303" xfId="162"/>
    <cellStyle name="3_KlQdinhduyet" xfId="163"/>
    <cellStyle name="3_Thong ke cong" xfId="164"/>
    <cellStyle name="3_thong ke giao dan sinh" xfId="165"/>
    <cellStyle name="3_ÿÿÿÿÿ" xfId="166"/>
    <cellStyle name="4" xfId="167"/>
    <cellStyle name="4_7 noi 48 goi C5 9 vi na" xfId="168"/>
    <cellStyle name="4_Book1" xfId="169"/>
    <cellStyle name="4_Book1_1" xfId="170"/>
    <cellStyle name="4_Cau thuy dien Ban La (Cu Anh)" xfId="171"/>
    <cellStyle name="4_Dtdchinh2397" xfId="172"/>
    <cellStyle name="4_Du toan 558 (Km17+508.12 - Km 22)" xfId="173"/>
    <cellStyle name="4_Gia_VLQL48_duyet " xfId="174"/>
    <cellStyle name="4_KLNM 1303" xfId="175"/>
    <cellStyle name="4_KlQdinhduyet" xfId="176"/>
    <cellStyle name="4_Thong ke cong" xfId="177"/>
    <cellStyle name="4_thong ke giao dan sinh" xfId="178"/>
    <cellStyle name="4_ÿÿÿÿÿ" xfId="179"/>
    <cellStyle name="40% - Accent1 2" xfId="180"/>
    <cellStyle name="40% - Accent2 2" xfId="181"/>
    <cellStyle name="40% - Accent3 2" xfId="182"/>
    <cellStyle name="40% - Accent4 2" xfId="183"/>
    <cellStyle name="40% - Accent5 2" xfId="184"/>
    <cellStyle name="40% - Accent6 2" xfId="185"/>
    <cellStyle name="40% - Nhấn1" xfId="186"/>
    <cellStyle name="40% - Nhấn2" xfId="187"/>
    <cellStyle name="40% - Nhấn3" xfId="188"/>
    <cellStyle name="40% - Nhấn4" xfId="189"/>
    <cellStyle name="40% - Nhấn5" xfId="190"/>
    <cellStyle name="40% - Nhấn6" xfId="191"/>
    <cellStyle name="6" xfId="192"/>
    <cellStyle name="6_DTDuong dong tien -sua tham tra 2009 - luong 650" xfId="193"/>
    <cellStyle name="60% - Accent1 2" xfId="194"/>
    <cellStyle name="60% - Accent2 2" xfId="195"/>
    <cellStyle name="60% - Accent3 2" xfId="196"/>
    <cellStyle name="60% - Accent4 2" xfId="197"/>
    <cellStyle name="60% - Accent5 2" xfId="198"/>
    <cellStyle name="60% - Accent6 2" xfId="199"/>
    <cellStyle name="60% - Nhấn1" xfId="200"/>
    <cellStyle name="60% - Nhấn2" xfId="201"/>
    <cellStyle name="60% - Nhấn3" xfId="202"/>
    <cellStyle name="60% - Nhấn4" xfId="203"/>
    <cellStyle name="60% - Nhấn5" xfId="204"/>
    <cellStyle name="60% - Nhấn6" xfId="205"/>
    <cellStyle name="Accent1 2" xfId="206"/>
    <cellStyle name="Accent2 2" xfId="207"/>
    <cellStyle name="Accent3 2" xfId="208"/>
    <cellStyle name="Accent4 2" xfId="209"/>
    <cellStyle name="Accent5 2" xfId="210"/>
    <cellStyle name="Accent6 2" xfId="211"/>
    <cellStyle name="ÅëÈ­ [0]_¿ì¹°Åë" xfId="212"/>
    <cellStyle name="AeE­ [0]_INQUIRY ¿?¾÷AßAø " xfId="213"/>
    <cellStyle name="ÅëÈ­ [0]_laroux" xfId="214"/>
    <cellStyle name="ÅëÈ­_¿ì¹°Åë" xfId="215"/>
    <cellStyle name="AeE­_INQUIRY ¿?¾÷AßAø " xfId="216"/>
    <cellStyle name="ÅëÈ­_laroux" xfId="217"/>
    <cellStyle name="args.style" xfId="218"/>
    <cellStyle name="ÄÞ¸¶ [0]_¿ì¹°Åë" xfId="219"/>
    <cellStyle name="AÞ¸¶ [0]_INQUIRY ¿?¾÷AßAø " xfId="220"/>
    <cellStyle name="ÄÞ¸¶ [0]_L601CPT" xfId="221"/>
    <cellStyle name="ÄÞ¸¶_¿ì¹°Åë" xfId="222"/>
    <cellStyle name="AÞ¸¶_INQUIRY ¿?¾÷AßAø " xfId="223"/>
    <cellStyle name="ÄÞ¸¶_L601CPT" xfId="224"/>
    <cellStyle name="AutoFormat Options" xfId="225"/>
    <cellStyle name="Bad 2" xfId="226"/>
    <cellStyle name="Body" xfId="227"/>
    <cellStyle name="C?AØ_¿?¾÷CoE² " xfId="228"/>
    <cellStyle name="Ç¥ÁØ_#2(M17)_1" xfId="229"/>
    <cellStyle name="C￥AØ_¿μ¾÷CoE² " xfId="230"/>
    <cellStyle name="Ç¥ÁØ_±³°¢¼ö·®" xfId="231"/>
    <cellStyle name="C￥AØ_Sheet1_¿μ¾÷CoE² " xfId="232"/>
    <cellStyle name="Calc Currency (0)" xfId="233"/>
    <cellStyle name="Calc Currency (2)" xfId="234"/>
    <cellStyle name="Calc Percent (0)" xfId="235"/>
    <cellStyle name="Calc Percent (1)" xfId="236"/>
    <cellStyle name="Calc Percent (2)" xfId="237"/>
    <cellStyle name="Calc Units (0)" xfId="238"/>
    <cellStyle name="Calc Units (1)" xfId="239"/>
    <cellStyle name="Calc Units (2)" xfId="240"/>
    <cellStyle name="Calculation 2" xfId="241"/>
    <cellStyle name="category" xfId="242"/>
    <cellStyle name="Cerrency_Sheet2_XANGDAU" xfId="243"/>
    <cellStyle name="Check Cell 2" xfId="244"/>
    <cellStyle name="Chi phÝ kh¸c_Book1" xfId="245"/>
    <cellStyle name="chu" xfId="246"/>
    <cellStyle name="Comma" xfId="1" builtinId="3"/>
    <cellStyle name="Comma  - Style1" xfId="248"/>
    <cellStyle name="Comma  - Style2" xfId="249"/>
    <cellStyle name="Comma  - Style3" xfId="250"/>
    <cellStyle name="Comma  - Style4" xfId="251"/>
    <cellStyle name="Comma  - Style5" xfId="252"/>
    <cellStyle name="Comma  - Style6" xfId="253"/>
    <cellStyle name="Comma  - Style7" xfId="254"/>
    <cellStyle name="Comma  - Style8" xfId="255"/>
    <cellStyle name="Comma [00]" xfId="256"/>
    <cellStyle name="Comma 10" xfId="257"/>
    <cellStyle name="Comma 10 10" xfId="258"/>
    <cellStyle name="Comma 11" xfId="645"/>
    <cellStyle name="Comma 12" xfId="627"/>
    <cellStyle name="Comma 13" xfId="646"/>
    <cellStyle name="Comma 14" xfId="259"/>
    <cellStyle name="Comma 15" xfId="626"/>
    <cellStyle name="Comma 16" xfId="647"/>
    <cellStyle name="Comma 17" xfId="625"/>
    <cellStyle name="Comma 18" xfId="648"/>
    <cellStyle name="Comma 2" xfId="2"/>
    <cellStyle name="Comma 2 2" xfId="3"/>
    <cellStyle name="Comma 2 3" xfId="260"/>
    <cellStyle name="Comma 3" xfId="261"/>
    <cellStyle name="Comma 4" xfId="247"/>
    <cellStyle name="Comma 5" xfId="629"/>
    <cellStyle name="Comma 6" xfId="643"/>
    <cellStyle name="Comma 7" xfId="630"/>
    <cellStyle name="Comma 8" xfId="644"/>
    <cellStyle name="Comma 9" xfId="628"/>
    <cellStyle name="comma zerodec" xfId="262"/>
    <cellStyle name="Comma0" xfId="263"/>
    <cellStyle name="Comma0 - Modelo1" xfId="264"/>
    <cellStyle name="Comma0 - Style1" xfId="265"/>
    <cellStyle name="Comma1 - Modelo2" xfId="266"/>
    <cellStyle name="Comma1 - Style2" xfId="267"/>
    <cellStyle name="Copied" xfId="268"/>
    <cellStyle name="Currency [00]" xfId="269"/>
    <cellStyle name="Currency0" xfId="270"/>
    <cellStyle name="Currency1" xfId="271"/>
    <cellStyle name="Date" xfId="272"/>
    <cellStyle name="Date Short" xfId="273"/>
    <cellStyle name="Đầu ra" xfId="274"/>
    <cellStyle name="Đầu vào" xfId="275"/>
    <cellStyle name="Đề mục 1" xfId="276"/>
    <cellStyle name="Đề mục 2" xfId="277"/>
    <cellStyle name="Đề mục 3" xfId="278"/>
    <cellStyle name="Đề mục 4" xfId="279"/>
    <cellStyle name="DELTA" xfId="280"/>
    <cellStyle name="Dezimal [0]_Compiling Utility Macros" xfId="281"/>
    <cellStyle name="Dezimal_Compiling Utility Macros" xfId="282"/>
    <cellStyle name="Dia" xfId="283"/>
    <cellStyle name="Dollar (zero dec)" xfId="284"/>
    <cellStyle name="Dziesi?tny [0]_Invoices2001Slovakia" xfId="285"/>
    <cellStyle name="Dziesi?tny_Invoices2001Slovakia" xfId="286"/>
    <cellStyle name="Dziesietny [0]_Invoices2001Slovakia" xfId="287"/>
    <cellStyle name="Dziesiętny [0]_Invoices2001Slovakia" xfId="288"/>
    <cellStyle name="Dziesietny [0]_Invoices2001Slovakia_Book1" xfId="289"/>
    <cellStyle name="Dziesiętny [0]_Invoices2001Slovakia_Book1" xfId="290"/>
    <cellStyle name="Dziesietny [0]_Invoices2001Slovakia_Book1_Tong hop Cac tuyen(9-1-06)" xfId="291"/>
    <cellStyle name="Dziesiętny [0]_Invoices2001Slovakia_Book1_Tong hop Cac tuyen(9-1-06)" xfId="292"/>
    <cellStyle name="Dziesietny [0]_Invoices2001Slovakia_KL K.C mat duong" xfId="293"/>
    <cellStyle name="Dziesiętny [0]_Invoices2001Slovakia_Nhalamviec VTC(25-1-05)" xfId="294"/>
    <cellStyle name="Dziesietny [0]_Invoices2001Slovakia_TDT KHANH HOA" xfId="295"/>
    <cellStyle name="Dziesiętny [0]_Invoices2001Slovakia_TDT KHANH HOA" xfId="296"/>
    <cellStyle name="Dziesietny [0]_Invoices2001Slovakia_TDT KHANH HOA_Tong hop Cac tuyen(9-1-06)" xfId="297"/>
    <cellStyle name="Dziesiętny [0]_Invoices2001Slovakia_TDT KHANH HOA_Tong hop Cac tuyen(9-1-06)" xfId="298"/>
    <cellStyle name="Dziesietny [0]_Invoices2001Slovakia_TDT quangngai" xfId="299"/>
    <cellStyle name="Dziesiętny [0]_Invoices2001Slovakia_TDT quangngai" xfId="300"/>
    <cellStyle name="Dziesietny [0]_Invoices2001Slovakia_Tong hop Cac tuyen(9-1-06)" xfId="301"/>
    <cellStyle name="Dziesietny_Invoices2001Slovakia" xfId="302"/>
    <cellStyle name="Dziesiętny_Invoices2001Slovakia" xfId="303"/>
    <cellStyle name="Dziesietny_Invoices2001Slovakia_Book1" xfId="304"/>
    <cellStyle name="Dziesiętny_Invoices2001Slovakia_Book1" xfId="305"/>
    <cellStyle name="Dziesietny_Invoices2001Slovakia_Book1_Tong hop Cac tuyen(9-1-06)" xfId="306"/>
    <cellStyle name="Dziesiętny_Invoices2001Slovakia_Book1_Tong hop Cac tuyen(9-1-06)" xfId="307"/>
    <cellStyle name="Dziesietny_Invoices2001Slovakia_KL K.C mat duong" xfId="308"/>
    <cellStyle name="Dziesiętny_Invoices2001Slovakia_Nhalamviec VTC(25-1-05)" xfId="309"/>
    <cellStyle name="Dziesietny_Invoices2001Slovakia_TDT KHANH HOA" xfId="310"/>
    <cellStyle name="Dziesiętny_Invoices2001Slovakia_TDT KHANH HOA" xfId="311"/>
    <cellStyle name="Dziesietny_Invoices2001Slovakia_TDT KHANH HOA_Tong hop Cac tuyen(9-1-06)" xfId="312"/>
    <cellStyle name="Dziesiętny_Invoices2001Slovakia_TDT KHANH HOA_Tong hop Cac tuyen(9-1-06)" xfId="313"/>
    <cellStyle name="Dziesietny_Invoices2001Slovakia_TDT quangngai" xfId="314"/>
    <cellStyle name="Dziesiętny_Invoices2001Slovakia_TDT quangngai" xfId="315"/>
    <cellStyle name="Dziesietny_Invoices2001Slovakia_Tong hop Cac tuyen(9-1-06)" xfId="316"/>
    <cellStyle name="e" xfId="317"/>
    <cellStyle name="Encabez1" xfId="318"/>
    <cellStyle name="Encabez2" xfId="319"/>
    <cellStyle name="Enter Currency (0)" xfId="320"/>
    <cellStyle name="Enter Currency (2)" xfId="321"/>
    <cellStyle name="Enter Units (0)" xfId="322"/>
    <cellStyle name="Enter Units (1)" xfId="323"/>
    <cellStyle name="Enter Units (2)" xfId="324"/>
    <cellStyle name="Entered" xfId="325"/>
    <cellStyle name="Explanatory Text 2" xfId="326"/>
    <cellStyle name="f" xfId="327"/>
    <cellStyle name="F2" xfId="328"/>
    <cellStyle name="F3" xfId="329"/>
    <cellStyle name="F4" xfId="330"/>
    <cellStyle name="F5" xfId="331"/>
    <cellStyle name="F6" xfId="332"/>
    <cellStyle name="F7" xfId="333"/>
    <cellStyle name="F8" xfId="334"/>
    <cellStyle name="Fijo" xfId="335"/>
    <cellStyle name="Financiero" xfId="336"/>
    <cellStyle name="Fixed" xfId="337"/>
    <cellStyle name="Font Britannic16" xfId="338"/>
    <cellStyle name="Font Britannic18" xfId="339"/>
    <cellStyle name="Font CenturyCond 18" xfId="340"/>
    <cellStyle name="Font Cond20" xfId="341"/>
    <cellStyle name="Font LucidaSans16" xfId="342"/>
    <cellStyle name="Font NewCenturyCond18" xfId="343"/>
    <cellStyle name="Font Ottawa14" xfId="344"/>
    <cellStyle name="Font Ottawa16" xfId="345"/>
    <cellStyle name="Formulas" xfId="346"/>
    <cellStyle name="Ghi chú" xfId="347"/>
    <cellStyle name="Good 2" xfId="348"/>
    <cellStyle name="Grey" xfId="349"/>
    <cellStyle name="H" xfId="350"/>
    <cellStyle name="ha" xfId="351"/>
    <cellStyle name="Head 1" xfId="352"/>
    <cellStyle name="HEADER" xfId="353"/>
    <cellStyle name="Header1" xfId="354"/>
    <cellStyle name="Header2" xfId="355"/>
    <cellStyle name="Heading 1 2" xfId="356"/>
    <cellStyle name="Heading 2 2" xfId="357"/>
    <cellStyle name="Heading 3 2" xfId="358"/>
    <cellStyle name="Heading 4 2" xfId="359"/>
    <cellStyle name="Heading1" xfId="360"/>
    <cellStyle name="Heading2" xfId="361"/>
    <cellStyle name="HEADINGS" xfId="362"/>
    <cellStyle name="HEADINGSTOP" xfId="363"/>
    <cellStyle name="headoption" xfId="364"/>
    <cellStyle name="hoa" xfId="365"/>
    <cellStyle name="Hoa-Scholl" xfId="366"/>
    <cellStyle name="i·0" xfId="367"/>
    <cellStyle name="Input [yellow]" xfId="369"/>
    <cellStyle name="Input 10" xfId="633"/>
    <cellStyle name="Input 11" xfId="641"/>
    <cellStyle name="Input 12" xfId="632"/>
    <cellStyle name="Input 13" xfId="642"/>
    <cellStyle name="Input 14" xfId="631"/>
    <cellStyle name="Input 2" xfId="368"/>
    <cellStyle name="Input 3" xfId="637"/>
    <cellStyle name="Input 4" xfId="634"/>
    <cellStyle name="Input 5" xfId="638"/>
    <cellStyle name="Input 6" xfId="636"/>
    <cellStyle name="Input 7" xfId="639"/>
    <cellStyle name="Input 8" xfId="635"/>
    <cellStyle name="Input 9" xfId="640"/>
    <cellStyle name="k" xfId="370"/>
    <cellStyle name="khanh" xfId="371"/>
    <cellStyle name="khoa2" xfId="372"/>
    <cellStyle name="Kiểm tra Ô" xfId="373"/>
    <cellStyle name="KL" xfId="374"/>
    <cellStyle name="Line" xfId="375"/>
    <cellStyle name="Link Currency (0)" xfId="376"/>
    <cellStyle name="Link Currency (2)" xfId="377"/>
    <cellStyle name="Link Units (0)" xfId="378"/>
    <cellStyle name="Link Units (1)" xfId="379"/>
    <cellStyle name="Link Units (2)" xfId="380"/>
    <cellStyle name="Linked Cell 2" xfId="381"/>
    <cellStyle name="MAU" xfId="382"/>
    <cellStyle name="Migliaia (0)_CALPREZZ" xfId="383"/>
    <cellStyle name="Migliaia_ PESO ELETTR." xfId="384"/>
    <cellStyle name="Millares [0]_10 AVERIAS MASIVAS + ANT" xfId="385"/>
    <cellStyle name="Millares_Well Timing" xfId="386"/>
    <cellStyle name="Milliers [0]_      " xfId="387"/>
    <cellStyle name="Milliers_      " xfId="388"/>
    <cellStyle name="Model" xfId="389"/>
    <cellStyle name="moi" xfId="390"/>
    <cellStyle name="Moneda [0]_Well Timing" xfId="391"/>
    <cellStyle name="Moneda_Well Timing" xfId="392"/>
    <cellStyle name="Monétaire [0]_      " xfId="393"/>
    <cellStyle name="Monétaire_      " xfId="394"/>
    <cellStyle name="n" xfId="395"/>
    <cellStyle name="Neutral 2" xfId="396"/>
    <cellStyle name="New" xfId="397"/>
    <cellStyle name="New Times Roman" xfId="398"/>
    <cellStyle name="Nhấn1" xfId="399"/>
    <cellStyle name="Nhấn2" xfId="400"/>
    <cellStyle name="Nhấn3" xfId="401"/>
    <cellStyle name="Nhấn4" xfId="402"/>
    <cellStyle name="Nhấn5" xfId="403"/>
    <cellStyle name="Nhấn6" xfId="404"/>
    <cellStyle name="no dec" xfId="405"/>
    <cellStyle name="Normal" xfId="0" builtinId="0"/>
    <cellStyle name="Normal - ??1" xfId="406"/>
    <cellStyle name="Normal - Style1" xfId="407"/>
    <cellStyle name="Normal - 유형1" xfId="408"/>
    <cellStyle name="Normal 10" xfId="652"/>
    <cellStyle name="Normal 11" xfId="653"/>
    <cellStyle name="Normal 12" xfId="654"/>
    <cellStyle name="Normal 13" xfId="655"/>
    <cellStyle name="Normal 14" xfId="656"/>
    <cellStyle name="Normal 15" xfId="657"/>
    <cellStyle name="Normal 16" xfId="658"/>
    <cellStyle name="Normal 17" xfId="659"/>
    <cellStyle name="Normal 2" xfId="4"/>
    <cellStyle name="Normal 2 10" xfId="410"/>
    <cellStyle name="Normal 2 2" xfId="5"/>
    <cellStyle name="Normal 2 2 2" xfId="9"/>
    <cellStyle name="Normal 2 2_Phụ lục 2-2016-2020 Quang Dien" xfId="10"/>
    <cellStyle name="Normal 2 3" xfId="409"/>
    <cellStyle name="Normal 2_du kien phan khai CTMTQG 2013-trinh UB (5-12-2012)" xfId="6"/>
    <cellStyle name="Normal 20_Bo sung trung han va CBDT 2018(lan 2)" xfId="411"/>
    <cellStyle name="Normal 3" xfId="11"/>
    <cellStyle name="Normal 4" xfId="7"/>
    <cellStyle name="Normal 4 2" xfId="412"/>
    <cellStyle name="Normal 41" xfId="413"/>
    <cellStyle name="Normal 5" xfId="414"/>
    <cellStyle name="Normal 6" xfId="624"/>
    <cellStyle name="Normal 7" xfId="649"/>
    <cellStyle name="Normal 8" xfId="650"/>
    <cellStyle name="Normal 9" xfId="651"/>
    <cellStyle name="Normal1" xfId="415"/>
    <cellStyle name="NORMAL-ADB" xfId="416"/>
    <cellStyle name="Normale_ PESO ELETTR." xfId="417"/>
    <cellStyle name="Normalny_Cennik obowiazuje od 06-08-2001 r (1)" xfId="418"/>
    <cellStyle name="Note 2" xfId="419"/>
    <cellStyle name="Ô Được nối kết" xfId="420"/>
    <cellStyle name="Œ…‹æØ‚è [0.00]_††††† " xfId="421"/>
    <cellStyle name="Œ…‹æØ‚è_††††† " xfId="422"/>
    <cellStyle name="oft Excel]_x000d__x000a_Comment=open=/f ‚ðw’è‚·‚é‚ÆAƒ†[ƒU[’è‹`ŠÖ”‚ðŠÖ”“\‚è•t‚¯‚Ìˆê——‚É“o˜^‚·‚é‚±‚Æ‚ª‚Å‚«‚Ü‚·B_x000d__x000a_Maximized" xfId="423"/>
    <cellStyle name="oft Excel]_x000d__x000a_Comment=open=/f ‚ðŽw’è‚·‚é‚ÆAƒ†[ƒU[’è‹`ŠÖ”‚ðŠÖ”“\‚è•t‚¯‚Ìˆê——‚É“o˜^‚·‚é‚±‚Æ‚ª‚Å‚«‚Ü‚·B_x000d__x000a_Maximized" xfId="424"/>
    <cellStyle name="oft Excel]_x000d__x000a_Comment=The open=/f lines load custom functions into the Paste Function list._x000d__x000a_Maximized=2_x000d__x000a_Basics=1_x000d__x000a_A" xfId="425"/>
    <cellStyle name="oft Excel]_x000d__x000a_Comment=The open=/f lines load custom functions into the Paste Function list._x000d__x000a_Maximized=3_x000d__x000a_Basics=1_x000d__x000a_A" xfId="426"/>
    <cellStyle name="omma [0]_Mktg Prog" xfId="427"/>
    <cellStyle name="ormal_Sheet1_1" xfId="428"/>
    <cellStyle name="Output 2" xfId="429"/>
    <cellStyle name="per.style" xfId="430"/>
    <cellStyle name="Percent" xfId="8" builtinId="5"/>
    <cellStyle name="Percent [0]" xfId="431"/>
    <cellStyle name="Percent [00]" xfId="432"/>
    <cellStyle name="Percent [2]" xfId="433"/>
    <cellStyle name="PERCENTAGE" xfId="434"/>
    <cellStyle name="PHONG" xfId="435"/>
    <cellStyle name="PrePop Currency (0)" xfId="436"/>
    <cellStyle name="PrePop Currency (2)" xfId="437"/>
    <cellStyle name="PrePop Units (0)" xfId="438"/>
    <cellStyle name="PrePop Units (1)" xfId="439"/>
    <cellStyle name="PrePop Units (2)" xfId="440"/>
    <cellStyle name="pricing" xfId="441"/>
    <cellStyle name="PSChar" xfId="442"/>
    <cellStyle name="PSHeading" xfId="443"/>
    <cellStyle name="regstoresfromspecstores" xfId="444"/>
    <cellStyle name="RevList" xfId="445"/>
    <cellStyle name="S—_x0008_" xfId="446"/>
    <cellStyle name="s]_x000d__x000a_spooler=yes_x000d__x000a_load=_x000d__x000a_Beep=yes_x000d__x000a_NullPort=None_x000d__x000a_BorderWidth=3_x000d__x000a_CursorBlinkRate=1200_x000d__x000a_DoubleClickSpeed=452_x000d__x000a_Programs=co" xfId="447"/>
    <cellStyle name="SAPBEXaggData" xfId="448"/>
    <cellStyle name="SAPBEXaggDataEmph" xfId="449"/>
    <cellStyle name="SAPBEXaggItem" xfId="450"/>
    <cellStyle name="SAPBEXchaText" xfId="451"/>
    <cellStyle name="SAPBEXexcBad7" xfId="452"/>
    <cellStyle name="SAPBEXexcBad8" xfId="453"/>
    <cellStyle name="SAPBEXexcBad9" xfId="454"/>
    <cellStyle name="SAPBEXexcCritical4" xfId="455"/>
    <cellStyle name="SAPBEXexcCritical5" xfId="456"/>
    <cellStyle name="SAPBEXexcCritical6" xfId="457"/>
    <cellStyle name="SAPBEXexcGood1" xfId="458"/>
    <cellStyle name="SAPBEXexcGood2" xfId="459"/>
    <cellStyle name="SAPBEXexcGood3" xfId="460"/>
    <cellStyle name="SAPBEXfilterDrill" xfId="461"/>
    <cellStyle name="SAPBEXfilterItem" xfId="462"/>
    <cellStyle name="SAPBEXfilterText" xfId="463"/>
    <cellStyle name="SAPBEXformats" xfId="464"/>
    <cellStyle name="SAPBEXheaderItem" xfId="465"/>
    <cellStyle name="SAPBEXheaderText" xfId="466"/>
    <cellStyle name="SAPBEXresData" xfId="467"/>
    <cellStyle name="SAPBEXresDataEmph" xfId="468"/>
    <cellStyle name="SAPBEXresItem" xfId="469"/>
    <cellStyle name="SAPBEXstdData" xfId="470"/>
    <cellStyle name="SAPBEXstdDataEmph" xfId="471"/>
    <cellStyle name="SAPBEXstdItem" xfId="472"/>
    <cellStyle name="SAPBEXtitle" xfId="473"/>
    <cellStyle name="SAPBEXundefined" xfId="474"/>
    <cellStyle name="SHADEDSTORES" xfId="475"/>
    <cellStyle name="so" xfId="476"/>
    <cellStyle name="SO%" xfId="477"/>
    <cellStyle name="songuyen" xfId="478"/>
    <cellStyle name="specstores" xfId="479"/>
    <cellStyle name="Standard_Anpassen der Amortisation" xfId="480"/>
    <cellStyle name="STT" xfId="481"/>
    <cellStyle name="STTDG" xfId="482"/>
    <cellStyle name="Style 1" xfId="483"/>
    <cellStyle name="Style 10" xfId="484"/>
    <cellStyle name="Style 11" xfId="485"/>
    <cellStyle name="Style 2" xfId="486"/>
    <cellStyle name="Style 3" xfId="487"/>
    <cellStyle name="Style 4" xfId="488"/>
    <cellStyle name="Style 5" xfId="489"/>
    <cellStyle name="Style 6" xfId="490"/>
    <cellStyle name="Style 7" xfId="491"/>
    <cellStyle name="Style 8" xfId="492"/>
    <cellStyle name="Style 9" xfId="493"/>
    <cellStyle name="style_1" xfId="494"/>
    <cellStyle name="subhead" xfId="495"/>
    <cellStyle name="Subtotal" xfId="496"/>
    <cellStyle name="symbol" xfId="497"/>
    <cellStyle name="T" xfId="498"/>
    <cellStyle name="T_BANG LUONG MOI KSDH va KSDC (co phu cap khu vuc)" xfId="499"/>
    <cellStyle name="T_Book1" xfId="500"/>
    <cellStyle name="T_Book1_1" xfId="501"/>
    <cellStyle name="T_Book1_1_Book1" xfId="502"/>
    <cellStyle name="T_Book1_1_Khoi luong cac hang muc chi tiet-702" xfId="503"/>
    <cellStyle name="T_Book1_1_KL NT dap nen Dot 3" xfId="504"/>
    <cellStyle name="T_Book1_1_KL NT Dot 3" xfId="505"/>
    <cellStyle name="T_Book1_1_mau KL vach son" xfId="506"/>
    <cellStyle name="T_Book1_1_Thong ke cong" xfId="507"/>
    <cellStyle name="T_Book1_2" xfId="508"/>
    <cellStyle name="T_Book1_2_DTDuong dong tien -sua tham tra 2009 - luong 650" xfId="509"/>
    <cellStyle name="T_Book1_Book1" xfId="510"/>
    <cellStyle name="T_Book1_DT492" xfId="511"/>
    <cellStyle name="T_Book1_DT972000" xfId="512"/>
    <cellStyle name="T_Book1_DTDuong dong tien -sua tham tra 2009 - luong 650" xfId="513"/>
    <cellStyle name="T_Book1_Du toan khao sat (bo sung 2009)" xfId="514"/>
    <cellStyle name="T_Book1_HECO-NR78-Gui a-Vinh(15-5-07)" xfId="515"/>
    <cellStyle name="T_Book1_Khoi luong cac hang muc chi tiet-702" xfId="516"/>
    <cellStyle name="T_Book1_KL NT dap nen Dot 3" xfId="517"/>
    <cellStyle name="T_Book1_KL NT Dot 3" xfId="518"/>
    <cellStyle name="T_Book1_mau KL vach son" xfId="519"/>
    <cellStyle name="T_Book1_San sat hach moi" xfId="520"/>
    <cellStyle name="T_Book1_Thong ke cong" xfId="521"/>
    <cellStyle name="T_CDKT" xfId="522"/>
    <cellStyle name="T_Copy of KS Du an dau tu" xfId="523"/>
    <cellStyle name="T_Cost for DD (summary)" xfId="524"/>
    <cellStyle name="T_DT972000" xfId="525"/>
    <cellStyle name="T_DTDuong dong tien -sua tham tra 2009 - luong 650" xfId="526"/>
    <cellStyle name="T_dtTL598G1." xfId="527"/>
    <cellStyle name="T_Du toan khao sat (bo sung 2009)" xfId="528"/>
    <cellStyle name="T_Khao satD1" xfId="529"/>
    <cellStyle name="T_Khoi luong cac hang muc chi tiet-702" xfId="530"/>
    <cellStyle name="T_KL NT dap nen Dot 3" xfId="531"/>
    <cellStyle name="T_KL NT Dot 3" xfId="532"/>
    <cellStyle name="T_Kl VL ranh" xfId="533"/>
    <cellStyle name="T_KLNMD1" xfId="534"/>
    <cellStyle name="T_mau KL vach son" xfId="535"/>
    <cellStyle name="T_San sat hach moi" xfId="536"/>
    <cellStyle name="T_SS BVTC cau va cong tuyen Le Chan" xfId="537"/>
    <cellStyle name="T_THKL 1303" xfId="538"/>
    <cellStyle name="T_Thong ke" xfId="539"/>
    <cellStyle name="T_Thong ke cong" xfId="540"/>
    <cellStyle name="T_thong ke giao dan sinh" xfId="541"/>
    <cellStyle name="T_tien2004" xfId="542"/>
    <cellStyle name="T_TKE-ChoDon-sua" xfId="543"/>
    <cellStyle name="T_Tong hop khoi luong Dot 3" xfId="544"/>
    <cellStyle name="T_Worksheet in D: ... Hoan thien 5goi theo KL cu 28-06 4.Cong 5goi Coc 33-Km1+490.13 Cong coc 33-km1+490.13" xfId="545"/>
    <cellStyle name="Text Indent A" xfId="546"/>
    <cellStyle name="Text Indent B" xfId="547"/>
    <cellStyle name="Text Indent C" xfId="548"/>
    <cellStyle name="th" xfId="549"/>
    <cellStyle name="þ_x001d_ð¤_x000c_¯þ_x0014__x000d_¨þU_x0001_À_x0004_ _x0015__x000f__x0001__x0001_" xfId="550"/>
    <cellStyle name="þ_x001d_ð·_x000c_æþ'_x000d_ßþU_x0001_Ø_x0005_ü_x0014__x0007__x0001__x0001_" xfId="551"/>
    <cellStyle name="þ_x001d_ðÇ%Uý—&amp;Hý9_x0008_Ÿ_x0009_s_x000a__x0007__x0001__x0001_" xfId="552"/>
    <cellStyle name="þ_x001d_ðK_x000c_Fý_x001b__x000d_9ýU_x0001_Ð_x0008_¦)_x0007__x0001__x0001_" xfId="553"/>
    <cellStyle name="thuong-10" xfId="554"/>
    <cellStyle name="thuong-11" xfId="555"/>
    <cellStyle name="Tiêu đề" xfId="556"/>
    <cellStyle name="Tính toán" xfId="557"/>
    <cellStyle name="tit1" xfId="558"/>
    <cellStyle name="tit2" xfId="559"/>
    <cellStyle name="tit3" xfId="560"/>
    <cellStyle name="tit4" xfId="561"/>
    <cellStyle name="Title 2" xfId="562"/>
    <cellStyle name="Tổng" xfId="563"/>
    <cellStyle name="Tongcong" xfId="564"/>
    <cellStyle name="Tốt" xfId="565"/>
    <cellStyle name="Total 2" xfId="566"/>
    <cellStyle name="trang" xfId="567"/>
    <cellStyle name="Trung tính" xfId="568"/>
    <cellStyle name="u" xfId="569"/>
    <cellStyle name="Valuta (0)_CALPREZZ" xfId="570"/>
    <cellStyle name="Valuta_ PESO ELETTR." xfId="571"/>
    <cellStyle name="Văn bản Cảnh báo" xfId="572"/>
    <cellStyle name="Văn bản Giải thích" xfId="573"/>
    <cellStyle name="VANG1" xfId="574"/>
    <cellStyle name="viet" xfId="575"/>
    <cellStyle name="viet2" xfId="576"/>
    <cellStyle name="vn time 10" xfId="577"/>
    <cellStyle name="vn_time" xfId="578"/>
    <cellStyle name="vnbo" xfId="579"/>
    <cellStyle name="vnhead1" xfId="580"/>
    <cellStyle name="vnhead2" xfId="581"/>
    <cellStyle name="vnhead3" xfId="582"/>
    <cellStyle name="vnhead4" xfId="583"/>
    <cellStyle name="vntxt1" xfId="584"/>
    <cellStyle name="vntxt2" xfId="585"/>
    <cellStyle name="Währung [0]_Compiling Utility Macros" xfId="587"/>
    <cellStyle name="Währung_Compiling Utility Macros" xfId="588"/>
    <cellStyle name="Walutowy [0]_Invoices2001Slovakia" xfId="589"/>
    <cellStyle name="Walutowy_Invoices2001Slovakia" xfId="590"/>
    <cellStyle name="Warning Text 2" xfId="591"/>
    <cellStyle name="Xấu" xfId="592"/>
    <cellStyle name="xuan" xfId="593"/>
    <cellStyle name=" [0.00]_ Att. 1- Cover" xfId="621"/>
    <cellStyle name="_ Att. 1- Cover" xfId="622"/>
    <cellStyle name="?_ Att. 1- Cover" xfId="623"/>
    <cellStyle name="똿뗦먛귟 [0.00]_PRODUCT DETAIL Q1" xfId="594"/>
    <cellStyle name="똿뗦먛귟_PRODUCT DETAIL Q1" xfId="595"/>
    <cellStyle name="믅됞 [0.00]_PRODUCT DETAIL Q1" xfId="596"/>
    <cellStyle name="믅됞_PRODUCT DETAIL Q1" xfId="597"/>
    <cellStyle name="백분율_95" xfId="598"/>
    <cellStyle name="뷭?_BOOKSHIP" xfId="599"/>
    <cellStyle name="콤마 [ - 유형1" xfId="603"/>
    <cellStyle name="콤마 [ - 유형2" xfId="604"/>
    <cellStyle name="콤마 [ - 유형3" xfId="605"/>
    <cellStyle name="콤마 [ - 유형4" xfId="606"/>
    <cellStyle name="콤마 [ - 유형5" xfId="607"/>
    <cellStyle name="콤마 [ - 유형6" xfId="608"/>
    <cellStyle name="콤마 [ - 유형7" xfId="609"/>
    <cellStyle name="콤마 [ - 유형8" xfId="610"/>
    <cellStyle name="콤마 [0]_ 비목별 월별기술 " xfId="611"/>
    <cellStyle name="콤마_ 비목별 월별기술 " xfId="612"/>
    <cellStyle name="통화 [0]_1202" xfId="613"/>
    <cellStyle name="통화_1202" xfId="614"/>
    <cellStyle name="표준_(정보부문)월별인원계획" xfId="615"/>
    <cellStyle name="一般_00Q3902REV.1" xfId="600"/>
    <cellStyle name="千分位[0]_00Q3902REV.1" xfId="601"/>
    <cellStyle name="千分位_00Q3902REV.1" xfId="602"/>
    <cellStyle name="桁区切り_工費" xfId="616"/>
    <cellStyle name="標準_BOQ-08" xfId="617"/>
    <cellStyle name="貨幣 [0]_00Q3902REV.1" xfId="618"/>
    <cellStyle name="貨幣[0]_BRE" xfId="619"/>
    <cellStyle name="貨幣_00Q3902REV.1" xfId="6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O167"/>
  <sheetViews>
    <sheetView workbookViewId="0">
      <pane xSplit="4" ySplit="11" topLeftCell="F42" activePane="bottomRight" state="frozen"/>
      <selection pane="topRight" activeCell="E1" sqref="E1"/>
      <selection pane="bottomLeft" activeCell="A11" sqref="A11"/>
      <selection pane="bottomRight" activeCell="G10" sqref="G10"/>
    </sheetView>
  </sheetViews>
  <sheetFormatPr defaultColWidth="9" defaultRowHeight="15"/>
  <cols>
    <col min="1" max="1" width="4.6640625" style="37" customWidth="1"/>
    <col min="2" max="2" width="32" style="11" customWidth="1"/>
    <col min="3" max="3" width="9.21875" style="38" hidden="1" customWidth="1"/>
    <col min="4" max="4" width="11" style="45" hidden="1" customWidth="1"/>
    <col min="5" max="5" width="9.21875" style="45" hidden="1" customWidth="1"/>
    <col min="6" max="6" width="9.21875" style="38" customWidth="1"/>
    <col min="7" max="7" width="13.21875" style="45" customWidth="1"/>
    <col min="8" max="8" width="10.77734375" style="45" customWidth="1"/>
    <col min="9" max="9" width="20.21875" style="37" customWidth="1"/>
    <col min="10" max="10" width="15" style="39" customWidth="1"/>
    <col min="11" max="16384" width="9" style="37"/>
  </cols>
  <sheetData>
    <row r="1" spans="1:249" ht="19.5" customHeight="1">
      <c r="A1" s="120" t="s">
        <v>406</v>
      </c>
      <c r="B1" s="120"/>
    </row>
    <row r="2" spans="1:249" ht="33" customHeight="1">
      <c r="A2" s="131" t="s">
        <v>230</v>
      </c>
      <c r="B2" s="131"/>
      <c r="C2" s="131"/>
      <c r="D2" s="131"/>
      <c r="E2" s="131"/>
      <c r="F2" s="131"/>
      <c r="G2" s="131"/>
      <c r="H2" s="131"/>
      <c r="I2" s="131"/>
    </row>
    <row r="3" spans="1:249" ht="19.5" customHeight="1">
      <c r="A3" s="132" t="s">
        <v>229</v>
      </c>
      <c r="B3" s="132"/>
      <c r="C3" s="132"/>
      <c r="D3" s="132"/>
      <c r="E3" s="132"/>
      <c r="F3" s="132"/>
      <c r="G3" s="132"/>
      <c r="H3" s="132"/>
      <c r="I3" s="132"/>
    </row>
    <row r="4" spans="1:249" ht="19.5" hidden="1" customHeight="1">
      <c r="A4" s="130" t="s">
        <v>401</v>
      </c>
      <c r="B4" s="130"/>
      <c r="C4" s="130"/>
      <c r="D4" s="130"/>
      <c r="E4" s="130"/>
      <c r="F4" s="130"/>
      <c r="G4" s="130"/>
      <c r="H4" s="130"/>
      <c r="I4" s="130"/>
    </row>
    <row r="5" spans="1:249" ht="19.5" hidden="1" customHeight="1">
      <c r="A5" s="139" t="s">
        <v>408</v>
      </c>
      <c r="B5" s="139"/>
      <c r="C5" s="139"/>
      <c r="D5" s="139"/>
      <c r="E5" s="139"/>
      <c r="F5" s="139"/>
      <c r="G5" s="139"/>
      <c r="H5" s="139"/>
      <c r="I5" s="139"/>
    </row>
    <row r="6" spans="1:249" ht="16.5" customHeight="1">
      <c r="A6" s="130" t="s">
        <v>410</v>
      </c>
      <c r="B6" s="130"/>
      <c r="C6" s="130"/>
      <c r="D6" s="130"/>
      <c r="E6" s="130"/>
      <c r="F6" s="130"/>
      <c r="G6" s="130"/>
      <c r="H6" s="130"/>
      <c r="I6" s="130"/>
    </row>
    <row r="7" spans="1:249" ht="26.25" customHeight="1">
      <c r="A7" s="5"/>
      <c r="B7" s="6"/>
      <c r="C7" s="7"/>
      <c r="D7" s="121" t="s">
        <v>128</v>
      </c>
      <c r="E7" s="121"/>
      <c r="F7" s="121"/>
      <c r="G7" s="121"/>
      <c r="H7" s="121"/>
      <c r="I7" s="121"/>
    </row>
    <row r="8" spans="1:249" ht="17.25" customHeight="1">
      <c r="A8" s="133" t="s">
        <v>0</v>
      </c>
      <c r="B8" s="136" t="s">
        <v>15</v>
      </c>
      <c r="C8" s="122" t="s">
        <v>202</v>
      </c>
      <c r="D8" s="122"/>
      <c r="E8" s="122"/>
      <c r="F8" s="122" t="s">
        <v>203</v>
      </c>
      <c r="G8" s="122"/>
      <c r="H8" s="122"/>
      <c r="I8" s="123" t="s">
        <v>2</v>
      </c>
    </row>
    <row r="9" spans="1:249" ht="17.25" customHeight="1">
      <c r="A9" s="134"/>
      <c r="B9" s="137"/>
      <c r="C9" s="126" t="s">
        <v>16</v>
      </c>
      <c r="D9" s="128" t="s">
        <v>17</v>
      </c>
      <c r="E9" s="129"/>
      <c r="F9" s="126" t="s">
        <v>16</v>
      </c>
      <c r="G9" s="128" t="s">
        <v>17</v>
      </c>
      <c r="H9" s="129"/>
      <c r="I9" s="124"/>
    </row>
    <row r="10" spans="1:249" ht="83.25" customHeight="1">
      <c r="A10" s="135"/>
      <c r="B10" s="138"/>
      <c r="C10" s="127"/>
      <c r="D10" s="46" t="s">
        <v>195</v>
      </c>
      <c r="E10" s="46" t="s">
        <v>194</v>
      </c>
      <c r="F10" s="127"/>
      <c r="G10" s="91" t="s">
        <v>208</v>
      </c>
      <c r="H10" s="91" t="s">
        <v>194</v>
      </c>
      <c r="I10" s="125"/>
    </row>
    <row r="11" spans="1:249" ht="21.95" customHeight="1">
      <c r="A11" s="92"/>
      <c r="B11" s="93" t="s">
        <v>3</v>
      </c>
      <c r="C11" s="94">
        <f>SUBTOTAL(9,C12:C164)</f>
        <v>2950</v>
      </c>
      <c r="D11" s="94">
        <f>SUBTOTAL(9,D12:D170)</f>
        <v>1302</v>
      </c>
      <c r="E11" s="94">
        <f>SUBTOTAL(9,E12:E164)</f>
        <v>1728</v>
      </c>
      <c r="F11" s="94">
        <f>SUBTOTAL(9,F12:F166)</f>
        <v>4918</v>
      </c>
      <c r="G11" s="94">
        <f t="shared" ref="G11:H11" si="0">SUBTOTAL(9,G12:G166)</f>
        <v>2030</v>
      </c>
      <c r="H11" s="94">
        <f t="shared" si="0"/>
        <v>2888</v>
      </c>
      <c r="I11" s="92"/>
      <c r="J11" s="40"/>
      <c r="K11" s="37">
        <v>181300</v>
      </c>
    </row>
    <row r="12" spans="1:249" ht="21.95" customHeight="1">
      <c r="A12" s="43" t="s">
        <v>19</v>
      </c>
      <c r="B12" s="95" t="s">
        <v>171</v>
      </c>
      <c r="C12" s="96">
        <f>SUBTOTAL(9,C13:C35)</f>
        <v>1190</v>
      </c>
      <c r="D12" s="96">
        <f>SUBTOTAL(9,D13:D40)</f>
        <v>633</v>
      </c>
      <c r="E12" s="96">
        <f>SUBTOTAL(9,E13:E35)</f>
        <v>600</v>
      </c>
      <c r="F12" s="96">
        <f>SUBTOTAL(9,F13:F35)</f>
        <v>1810</v>
      </c>
      <c r="G12" s="96">
        <f>SUBTOTAL(9,G13:G40)</f>
        <v>1065</v>
      </c>
      <c r="H12" s="96">
        <f>SUBTOTAL(9,H13:H35)</f>
        <v>800</v>
      </c>
      <c r="I12" s="43"/>
      <c r="J12" s="40"/>
      <c r="K12" s="37">
        <f>G11/K11</f>
        <v>1.1196911196911196E-2</v>
      </c>
      <c r="IO12" s="20"/>
    </row>
    <row r="13" spans="1:249" ht="76.5">
      <c r="A13" s="29">
        <v>1</v>
      </c>
      <c r="B13" s="86" t="s">
        <v>206</v>
      </c>
      <c r="C13" s="23">
        <f>D13+E13</f>
        <v>800</v>
      </c>
      <c r="D13" s="23">
        <v>200</v>
      </c>
      <c r="E13" s="23">
        <v>600</v>
      </c>
      <c r="F13" s="23">
        <f>G13+H13</f>
        <v>1100</v>
      </c>
      <c r="G13" s="23">
        <v>300</v>
      </c>
      <c r="H13" s="23">
        <v>800</v>
      </c>
      <c r="I13" s="97" t="s">
        <v>227</v>
      </c>
      <c r="J13" s="40"/>
      <c r="K13" s="37">
        <f>K12*100</f>
        <v>1.1196911196911197</v>
      </c>
    </row>
    <row r="14" spans="1:249" ht="21.95" customHeight="1">
      <c r="A14" s="29">
        <v>2</v>
      </c>
      <c r="B14" s="86" t="s">
        <v>129</v>
      </c>
      <c r="C14" s="23">
        <f t="shared" ref="C14:C35" si="1">D14+E14</f>
        <v>50</v>
      </c>
      <c r="D14" s="23">
        <v>50</v>
      </c>
      <c r="E14" s="23"/>
      <c r="F14" s="23">
        <f t="shared" ref="F14:F29" si="2">G14+H14</f>
        <v>100</v>
      </c>
      <c r="G14" s="23">
        <v>100</v>
      </c>
      <c r="H14" s="23"/>
      <c r="I14" s="43"/>
      <c r="J14" s="40"/>
    </row>
    <row r="15" spans="1:249">
      <c r="A15" s="29">
        <v>3</v>
      </c>
      <c r="B15" s="86" t="s">
        <v>159</v>
      </c>
      <c r="C15" s="23">
        <f t="shared" si="1"/>
        <v>50</v>
      </c>
      <c r="D15" s="23">
        <v>50</v>
      </c>
      <c r="E15" s="23"/>
      <c r="F15" s="23">
        <f t="shared" si="2"/>
        <v>100</v>
      </c>
      <c r="G15" s="23">
        <v>100</v>
      </c>
      <c r="H15" s="23"/>
      <c r="I15" s="43"/>
      <c r="J15" s="40"/>
    </row>
    <row r="16" spans="1:249">
      <c r="A16" s="29">
        <v>4</v>
      </c>
      <c r="B16" s="86" t="s">
        <v>160</v>
      </c>
      <c r="C16" s="23">
        <f t="shared" si="1"/>
        <v>10</v>
      </c>
      <c r="D16" s="23">
        <v>10</v>
      </c>
      <c r="E16" s="23"/>
      <c r="F16" s="23">
        <f t="shared" si="2"/>
        <v>20</v>
      </c>
      <c r="G16" s="23">
        <v>20</v>
      </c>
      <c r="H16" s="23"/>
      <c r="I16" s="43"/>
      <c r="J16" s="40"/>
    </row>
    <row r="17" spans="1:10">
      <c r="A17" s="29">
        <v>5</v>
      </c>
      <c r="B17" s="86" t="s">
        <v>161</v>
      </c>
      <c r="C17" s="23">
        <f t="shared" si="1"/>
        <v>10</v>
      </c>
      <c r="D17" s="23">
        <v>10</v>
      </c>
      <c r="E17" s="23"/>
      <c r="F17" s="23">
        <f t="shared" si="2"/>
        <v>20</v>
      </c>
      <c r="G17" s="23">
        <v>20</v>
      </c>
      <c r="H17" s="23"/>
      <c r="I17" s="43"/>
      <c r="J17" s="40"/>
    </row>
    <row r="18" spans="1:10">
      <c r="A18" s="29">
        <v>6</v>
      </c>
      <c r="B18" s="86" t="s">
        <v>162</v>
      </c>
      <c r="C18" s="23">
        <f t="shared" si="1"/>
        <v>10</v>
      </c>
      <c r="D18" s="23">
        <v>10</v>
      </c>
      <c r="E18" s="23"/>
      <c r="F18" s="23">
        <f t="shared" si="2"/>
        <v>20</v>
      </c>
      <c r="G18" s="23">
        <v>20</v>
      </c>
      <c r="H18" s="23"/>
      <c r="I18" s="43"/>
      <c r="J18" s="40"/>
    </row>
    <row r="19" spans="1:10">
      <c r="A19" s="29">
        <v>7</v>
      </c>
      <c r="B19" s="86" t="s">
        <v>163</v>
      </c>
      <c r="C19" s="23">
        <f t="shared" si="1"/>
        <v>10</v>
      </c>
      <c r="D19" s="23">
        <v>10</v>
      </c>
      <c r="E19" s="23"/>
      <c r="F19" s="23">
        <f t="shared" si="2"/>
        <v>20</v>
      </c>
      <c r="G19" s="23">
        <v>20</v>
      </c>
      <c r="H19" s="23"/>
      <c r="I19" s="43"/>
      <c r="J19" s="40"/>
    </row>
    <row r="20" spans="1:10">
      <c r="A20" s="29">
        <v>8</v>
      </c>
      <c r="B20" s="86" t="s">
        <v>164</v>
      </c>
      <c r="C20" s="23">
        <f t="shared" si="1"/>
        <v>10</v>
      </c>
      <c r="D20" s="23">
        <v>10</v>
      </c>
      <c r="E20" s="23"/>
      <c r="F20" s="23">
        <f t="shared" si="2"/>
        <v>20</v>
      </c>
      <c r="G20" s="23">
        <v>20</v>
      </c>
      <c r="H20" s="23"/>
      <c r="I20" s="43"/>
      <c r="J20" s="40"/>
    </row>
    <row r="21" spans="1:10">
      <c r="A21" s="29">
        <v>9</v>
      </c>
      <c r="B21" s="86" t="s">
        <v>172</v>
      </c>
      <c r="C21" s="23">
        <f t="shared" si="1"/>
        <v>10</v>
      </c>
      <c r="D21" s="23">
        <v>10</v>
      </c>
      <c r="E21" s="23"/>
      <c r="F21" s="23">
        <f t="shared" si="2"/>
        <v>20</v>
      </c>
      <c r="G21" s="23">
        <v>20</v>
      </c>
      <c r="H21" s="23"/>
      <c r="I21" s="43"/>
      <c r="J21" s="40"/>
    </row>
    <row r="22" spans="1:10">
      <c r="A22" s="29">
        <v>10</v>
      </c>
      <c r="B22" s="86" t="s">
        <v>173</v>
      </c>
      <c r="C22" s="23">
        <f t="shared" si="1"/>
        <v>10</v>
      </c>
      <c r="D22" s="23">
        <v>10</v>
      </c>
      <c r="E22" s="23"/>
      <c r="F22" s="23">
        <f t="shared" si="2"/>
        <v>20</v>
      </c>
      <c r="G22" s="23">
        <v>20</v>
      </c>
      <c r="H22" s="23"/>
      <c r="I22" s="97"/>
      <c r="J22" s="40"/>
    </row>
    <row r="23" spans="1:10">
      <c r="A23" s="29">
        <v>11</v>
      </c>
      <c r="B23" s="86" t="s">
        <v>165</v>
      </c>
      <c r="C23" s="23">
        <f t="shared" si="1"/>
        <v>10</v>
      </c>
      <c r="D23" s="23">
        <v>10</v>
      </c>
      <c r="E23" s="23"/>
      <c r="F23" s="23">
        <f t="shared" si="2"/>
        <v>20</v>
      </c>
      <c r="G23" s="23">
        <v>20</v>
      </c>
      <c r="H23" s="23"/>
      <c r="I23" s="43"/>
      <c r="J23" s="40"/>
    </row>
    <row r="24" spans="1:10">
      <c r="A24" s="29">
        <v>12</v>
      </c>
      <c r="B24" s="86" t="s">
        <v>166</v>
      </c>
      <c r="C24" s="23">
        <f t="shared" si="1"/>
        <v>10</v>
      </c>
      <c r="D24" s="23">
        <v>10</v>
      </c>
      <c r="E24" s="23"/>
      <c r="F24" s="23">
        <f t="shared" si="2"/>
        <v>20</v>
      </c>
      <c r="G24" s="23">
        <v>20</v>
      </c>
      <c r="H24" s="23"/>
      <c r="I24" s="43"/>
      <c r="J24" s="40"/>
    </row>
    <row r="25" spans="1:10">
      <c r="A25" s="29">
        <v>13</v>
      </c>
      <c r="B25" s="86" t="s">
        <v>167</v>
      </c>
      <c r="C25" s="23">
        <f t="shared" si="1"/>
        <v>10</v>
      </c>
      <c r="D25" s="23">
        <v>10</v>
      </c>
      <c r="E25" s="23"/>
      <c r="F25" s="23">
        <f t="shared" si="2"/>
        <v>20</v>
      </c>
      <c r="G25" s="23">
        <v>20</v>
      </c>
      <c r="H25" s="23"/>
      <c r="I25" s="43"/>
      <c r="J25" s="40"/>
    </row>
    <row r="26" spans="1:10">
      <c r="A26" s="29">
        <v>14</v>
      </c>
      <c r="B26" s="86" t="s">
        <v>174</v>
      </c>
      <c r="C26" s="23">
        <f t="shared" si="1"/>
        <v>10</v>
      </c>
      <c r="D26" s="23">
        <v>10</v>
      </c>
      <c r="E26" s="23"/>
      <c r="F26" s="23">
        <f t="shared" si="2"/>
        <v>20</v>
      </c>
      <c r="G26" s="23">
        <v>20</v>
      </c>
      <c r="H26" s="23"/>
      <c r="I26" s="43"/>
      <c r="J26" s="40"/>
    </row>
    <row r="27" spans="1:10">
      <c r="A27" s="29">
        <v>15</v>
      </c>
      <c r="B27" s="86" t="s">
        <v>168</v>
      </c>
      <c r="C27" s="23">
        <f t="shared" si="1"/>
        <v>10</v>
      </c>
      <c r="D27" s="23">
        <v>10</v>
      </c>
      <c r="E27" s="23"/>
      <c r="F27" s="23">
        <f t="shared" si="2"/>
        <v>20</v>
      </c>
      <c r="G27" s="23">
        <v>20</v>
      </c>
      <c r="H27" s="23"/>
      <c r="I27" s="43"/>
      <c r="J27" s="40"/>
    </row>
    <row r="28" spans="1:10">
      <c r="A28" s="29">
        <v>16</v>
      </c>
      <c r="B28" s="86" t="s">
        <v>175</v>
      </c>
      <c r="C28" s="23">
        <f t="shared" si="1"/>
        <v>10</v>
      </c>
      <c r="D28" s="23">
        <v>10</v>
      </c>
      <c r="E28" s="23"/>
      <c r="F28" s="23">
        <f t="shared" si="2"/>
        <v>20</v>
      </c>
      <c r="G28" s="23">
        <v>20</v>
      </c>
      <c r="H28" s="23"/>
      <c r="I28" s="43"/>
      <c r="J28" s="40"/>
    </row>
    <row r="29" spans="1:10">
      <c r="A29" s="29">
        <v>17</v>
      </c>
      <c r="B29" s="86" t="s">
        <v>169</v>
      </c>
      <c r="C29" s="23">
        <f t="shared" si="1"/>
        <v>10</v>
      </c>
      <c r="D29" s="23">
        <v>10</v>
      </c>
      <c r="E29" s="23"/>
      <c r="F29" s="23">
        <f t="shared" si="2"/>
        <v>20</v>
      </c>
      <c r="G29" s="23">
        <v>20</v>
      </c>
      <c r="H29" s="23"/>
      <c r="I29" s="43"/>
      <c r="J29" s="40"/>
    </row>
    <row r="30" spans="1:10">
      <c r="A30" s="29">
        <v>18</v>
      </c>
      <c r="B30" s="86" t="s">
        <v>130</v>
      </c>
      <c r="C30" s="23">
        <f>SUBTOTAL(9,C31:C35)</f>
        <v>150</v>
      </c>
      <c r="D30" s="23">
        <f>SUBTOTAL(9,D31:D35)</f>
        <v>150</v>
      </c>
      <c r="E30" s="23"/>
      <c r="F30" s="23">
        <f>SUBTOTAL(9,F31:F35)</f>
        <v>230</v>
      </c>
      <c r="G30" s="23">
        <f>SUBTOTAL(9,G31:G35)</f>
        <v>230</v>
      </c>
      <c r="H30" s="23"/>
      <c r="I30" s="43"/>
      <c r="J30" s="40"/>
    </row>
    <row r="31" spans="1:10">
      <c r="A31" s="29" t="s">
        <v>170</v>
      </c>
      <c r="B31" s="86" t="s">
        <v>183</v>
      </c>
      <c r="C31" s="23">
        <f t="shared" si="1"/>
        <v>50</v>
      </c>
      <c r="D31" s="23">
        <v>50</v>
      </c>
      <c r="E31" s="23"/>
      <c r="F31" s="23">
        <f t="shared" ref="F31:F35" si="3">G31+H31</f>
        <v>100</v>
      </c>
      <c r="G31" s="23">
        <v>100</v>
      </c>
      <c r="H31" s="23"/>
      <c r="I31" s="43"/>
      <c r="J31" s="40"/>
    </row>
    <row r="32" spans="1:10" hidden="1">
      <c r="A32" s="29" t="s">
        <v>170</v>
      </c>
      <c r="B32" s="86" t="s">
        <v>177</v>
      </c>
      <c r="C32" s="23">
        <f t="shared" si="1"/>
        <v>30</v>
      </c>
      <c r="D32" s="23">
        <v>30</v>
      </c>
      <c r="E32" s="23"/>
      <c r="F32" s="23">
        <f t="shared" si="3"/>
        <v>0</v>
      </c>
      <c r="G32" s="23">
        <v>0</v>
      </c>
      <c r="H32" s="23"/>
      <c r="I32" s="43"/>
      <c r="J32" s="40"/>
    </row>
    <row r="33" spans="1:11">
      <c r="A33" s="29" t="s">
        <v>170</v>
      </c>
      <c r="B33" s="86" t="s">
        <v>178</v>
      </c>
      <c r="C33" s="23">
        <f t="shared" si="1"/>
        <v>50</v>
      </c>
      <c r="D33" s="23">
        <v>50</v>
      </c>
      <c r="E33" s="23"/>
      <c r="F33" s="23">
        <f t="shared" si="3"/>
        <v>30</v>
      </c>
      <c r="G33" s="23">
        <v>30</v>
      </c>
      <c r="H33" s="23"/>
      <c r="I33" s="43"/>
      <c r="J33" s="40"/>
    </row>
    <row r="34" spans="1:11">
      <c r="A34" s="29" t="s">
        <v>170</v>
      </c>
      <c r="B34" s="86" t="s">
        <v>176</v>
      </c>
      <c r="C34" s="23">
        <f t="shared" si="1"/>
        <v>10</v>
      </c>
      <c r="D34" s="23">
        <v>10</v>
      </c>
      <c r="E34" s="23"/>
      <c r="F34" s="23">
        <f t="shared" si="3"/>
        <v>50</v>
      </c>
      <c r="G34" s="23">
        <v>50</v>
      </c>
      <c r="H34" s="23"/>
      <c r="I34" s="43"/>
      <c r="J34" s="40"/>
    </row>
    <row r="35" spans="1:11">
      <c r="A35" s="29" t="s">
        <v>170</v>
      </c>
      <c r="B35" s="86" t="s">
        <v>182</v>
      </c>
      <c r="C35" s="23">
        <f t="shared" si="1"/>
        <v>10</v>
      </c>
      <c r="D35" s="23">
        <v>10</v>
      </c>
      <c r="E35" s="23"/>
      <c r="F35" s="23">
        <f t="shared" si="3"/>
        <v>50</v>
      </c>
      <c r="G35" s="23">
        <v>50</v>
      </c>
      <c r="H35" s="23"/>
      <c r="I35" s="43"/>
      <c r="J35" s="40"/>
    </row>
    <row r="36" spans="1:11" s="9" customFormat="1" ht="15.75">
      <c r="A36" s="98" t="s">
        <v>21</v>
      </c>
      <c r="B36" s="95" t="s">
        <v>18</v>
      </c>
      <c r="C36" s="96">
        <f t="shared" ref="C36:H36" si="4">SUBTOTAL(9,C37:C164)</f>
        <v>1760</v>
      </c>
      <c r="D36" s="96">
        <f t="shared" si="4"/>
        <v>632</v>
      </c>
      <c r="E36" s="96">
        <f t="shared" si="4"/>
        <v>1128</v>
      </c>
      <c r="F36" s="96">
        <f t="shared" si="4"/>
        <v>2905</v>
      </c>
      <c r="G36" s="96">
        <f t="shared" si="4"/>
        <v>1020</v>
      </c>
      <c r="H36" s="96">
        <f t="shared" si="4"/>
        <v>1885</v>
      </c>
      <c r="I36" s="43"/>
      <c r="J36" s="8"/>
    </row>
    <row r="37" spans="1:11">
      <c r="A37" s="99">
        <v>1</v>
      </c>
      <c r="B37" s="100" t="s">
        <v>4</v>
      </c>
      <c r="C37" s="96">
        <f t="shared" ref="C37:H37" si="5">SUBTOTAL(9,C38:C54)</f>
        <v>240</v>
      </c>
      <c r="D37" s="96">
        <f t="shared" si="5"/>
        <v>85</v>
      </c>
      <c r="E37" s="96">
        <f t="shared" si="5"/>
        <v>155</v>
      </c>
      <c r="F37" s="96">
        <f t="shared" si="5"/>
        <v>370</v>
      </c>
      <c r="G37" s="96">
        <f t="shared" si="5"/>
        <v>117</v>
      </c>
      <c r="H37" s="96">
        <f t="shared" si="5"/>
        <v>253</v>
      </c>
      <c r="I37" s="43"/>
    </row>
    <row r="38" spans="1:11">
      <c r="A38" s="22" t="s">
        <v>132</v>
      </c>
      <c r="B38" s="13" t="s">
        <v>20</v>
      </c>
      <c r="C38" s="24">
        <f>SUM(D38:E38)</f>
        <v>90</v>
      </c>
      <c r="D38" s="24">
        <v>40</v>
      </c>
      <c r="E38" s="24">
        <v>50</v>
      </c>
      <c r="F38" s="24">
        <f>SUM(G38:H38)</f>
        <v>130</v>
      </c>
      <c r="G38" s="24">
        <v>50</v>
      </c>
      <c r="H38" s="24">
        <v>80</v>
      </c>
      <c r="I38" s="43"/>
      <c r="J38" s="41"/>
    </row>
    <row r="39" spans="1:11">
      <c r="A39" s="22" t="s">
        <v>133</v>
      </c>
      <c r="B39" s="13" t="s">
        <v>22</v>
      </c>
      <c r="C39" s="24">
        <f t="shared" ref="C39:H39" si="6">SUBTOTAL(9,C40:C54)</f>
        <v>150</v>
      </c>
      <c r="D39" s="24">
        <f t="shared" si="6"/>
        <v>45</v>
      </c>
      <c r="E39" s="24">
        <f t="shared" si="6"/>
        <v>105</v>
      </c>
      <c r="F39" s="24">
        <f t="shared" si="6"/>
        <v>240</v>
      </c>
      <c r="G39" s="24">
        <f t="shared" si="6"/>
        <v>67</v>
      </c>
      <c r="H39" s="24">
        <f t="shared" si="6"/>
        <v>173</v>
      </c>
      <c r="I39" s="43"/>
    </row>
    <row r="40" spans="1:11">
      <c r="A40" s="22">
        <v>1</v>
      </c>
      <c r="B40" s="14" t="s">
        <v>23</v>
      </c>
      <c r="C40" s="24">
        <f>SUM(D40:E40)</f>
        <v>10</v>
      </c>
      <c r="D40" s="25">
        <v>3</v>
      </c>
      <c r="E40" s="26">
        <v>7</v>
      </c>
      <c r="F40" s="24">
        <f>SUM(G40:H40)</f>
        <v>15</v>
      </c>
      <c r="G40" s="23">
        <v>5</v>
      </c>
      <c r="H40" s="24">
        <v>10</v>
      </c>
      <c r="I40" s="44"/>
      <c r="K40" s="22">
        <v>1</v>
      </c>
    </row>
    <row r="41" spans="1:11" ht="25.5">
      <c r="A41" s="22">
        <f>A40+1</f>
        <v>2</v>
      </c>
      <c r="B41" s="14" t="s">
        <v>24</v>
      </c>
      <c r="C41" s="24">
        <f t="shared" ref="C41:C54" si="7">SUM(D41:E41)</f>
        <v>10</v>
      </c>
      <c r="D41" s="25">
        <v>3</v>
      </c>
      <c r="E41" s="26">
        <v>7</v>
      </c>
      <c r="F41" s="24">
        <f t="shared" ref="F41:F54" si="8">SUM(G41:H41)</f>
        <v>20</v>
      </c>
      <c r="G41" s="23">
        <v>3</v>
      </c>
      <c r="H41" s="24">
        <v>17</v>
      </c>
      <c r="I41" s="44" t="s">
        <v>216</v>
      </c>
      <c r="K41" s="22">
        <f>K40+1</f>
        <v>2</v>
      </c>
    </row>
    <row r="42" spans="1:11">
      <c r="A42" s="22">
        <f t="shared" ref="A42:A54" si="9">A41+1</f>
        <v>3</v>
      </c>
      <c r="B42" s="14" t="s">
        <v>25</v>
      </c>
      <c r="C42" s="24">
        <f t="shared" si="7"/>
        <v>10</v>
      </c>
      <c r="D42" s="25">
        <v>3</v>
      </c>
      <c r="E42" s="26">
        <v>7</v>
      </c>
      <c r="F42" s="24">
        <f t="shared" si="8"/>
        <v>10</v>
      </c>
      <c r="G42" s="23">
        <v>3</v>
      </c>
      <c r="H42" s="24">
        <v>7</v>
      </c>
      <c r="I42" s="44" t="s">
        <v>212</v>
      </c>
      <c r="K42" s="22">
        <f t="shared" ref="K42:K54" si="10">K41+1</f>
        <v>3</v>
      </c>
    </row>
    <row r="43" spans="1:11">
      <c r="A43" s="22">
        <f t="shared" si="9"/>
        <v>4</v>
      </c>
      <c r="B43" s="14" t="s">
        <v>26</v>
      </c>
      <c r="C43" s="24">
        <f t="shared" si="7"/>
        <v>10</v>
      </c>
      <c r="D43" s="25">
        <v>3</v>
      </c>
      <c r="E43" s="26">
        <v>7</v>
      </c>
      <c r="F43" s="24">
        <f t="shared" si="8"/>
        <v>15</v>
      </c>
      <c r="G43" s="23">
        <v>5</v>
      </c>
      <c r="H43" s="24">
        <v>10</v>
      </c>
      <c r="I43" s="44"/>
      <c r="K43" s="22">
        <f t="shared" si="10"/>
        <v>4</v>
      </c>
    </row>
    <row r="44" spans="1:11">
      <c r="A44" s="22">
        <f t="shared" si="9"/>
        <v>5</v>
      </c>
      <c r="B44" s="14" t="s">
        <v>27</v>
      </c>
      <c r="C44" s="24">
        <f t="shared" si="7"/>
        <v>10</v>
      </c>
      <c r="D44" s="25">
        <v>3</v>
      </c>
      <c r="E44" s="26">
        <v>7</v>
      </c>
      <c r="F44" s="24">
        <f t="shared" si="8"/>
        <v>15</v>
      </c>
      <c r="G44" s="23">
        <v>5</v>
      </c>
      <c r="H44" s="24">
        <v>10</v>
      </c>
      <c r="I44" s="44"/>
      <c r="K44" s="22">
        <f t="shared" si="10"/>
        <v>5</v>
      </c>
    </row>
    <row r="45" spans="1:11">
      <c r="A45" s="22">
        <f t="shared" si="9"/>
        <v>6</v>
      </c>
      <c r="B45" s="14" t="s">
        <v>28</v>
      </c>
      <c r="C45" s="24">
        <f t="shared" si="7"/>
        <v>10</v>
      </c>
      <c r="D45" s="25">
        <v>3</v>
      </c>
      <c r="E45" s="26">
        <v>7</v>
      </c>
      <c r="F45" s="24">
        <f t="shared" si="8"/>
        <v>15</v>
      </c>
      <c r="G45" s="23">
        <v>5</v>
      </c>
      <c r="H45" s="24">
        <v>10</v>
      </c>
      <c r="I45" s="44"/>
      <c r="K45" s="22">
        <f t="shared" si="10"/>
        <v>6</v>
      </c>
    </row>
    <row r="46" spans="1:11" ht="25.5">
      <c r="A46" s="22">
        <f t="shared" si="9"/>
        <v>7</v>
      </c>
      <c r="B46" s="14" t="s">
        <v>29</v>
      </c>
      <c r="C46" s="24">
        <f t="shared" si="7"/>
        <v>10</v>
      </c>
      <c r="D46" s="25">
        <v>3</v>
      </c>
      <c r="E46" s="26">
        <v>7</v>
      </c>
      <c r="F46" s="24">
        <f t="shared" si="8"/>
        <v>25</v>
      </c>
      <c r="G46" s="23">
        <v>5</v>
      </c>
      <c r="H46" s="24">
        <v>20</v>
      </c>
      <c r="I46" s="44" t="s">
        <v>214</v>
      </c>
      <c r="K46" s="22">
        <f t="shared" si="10"/>
        <v>7</v>
      </c>
    </row>
    <row r="47" spans="1:11">
      <c r="A47" s="22">
        <f t="shared" si="9"/>
        <v>8</v>
      </c>
      <c r="B47" s="12" t="s">
        <v>30</v>
      </c>
      <c r="C47" s="24">
        <f t="shared" si="7"/>
        <v>10</v>
      </c>
      <c r="D47" s="25">
        <v>3</v>
      </c>
      <c r="E47" s="26">
        <v>7</v>
      </c>
      <c r="F47" s="24">
        <f t="shared" si="8"/>
        <v>15</v>
      </c>
      <c r="G47" s="23">
        <v>5</v>
      </c>
      <c r="H47" s="24">
        <v>10</v>
      </c>
      <c r="I47" s="44"/>
      <c r="K47" s="22">
        <f t="shared" si="10"/>
        <v>8</v>
      </c>
    </row>
    <row r="48" spans="1:11">
      <c r="A48" s="22">
        <f t="shared" si="9"/>
        <v>9</v>
      </c>
      <c r="B48" s="12" t="s">
        <v>31</v>
      </c>
      <c r="C48" s="24">
        <f t="shared" si="7"/>
        <v>10</v>
      </c>
      <c r="D48" s="25">
        <v>3</v>
      </c>
      <c r="E48" s="26">
        <v>7</v>
      </c>
      <c r="F48" s="24">
        <f t="shared" si="8"/>
        <v>15</v>
      </c>
      <c r="G48" s="23">
        <v>5</v>
      </c>
      <c r="H48" s="24">
        <v>10</v>
      </c>
      <c r="I48" s="44"/>
      <c r="K48" s="22">
        <f t="shared" si="10"/>
        <v>9</v>
      </c>
    </row>
    <row r="49" spans="1:11">
      <c r="A49" s="22">
        <f t="shared" si="9"/>
        <v>10</v>
      </c>
      <c r="B49" s="12" t="s">
        <v>32</v>
      </c>
      <c r="C49" s="24">
        <f t="shared" si="7"/>
        <v>10</v>
      </c>
      <c r="D49" s="25">
        <v>3</v>
      </c>
      <c r="E49" s="26">
        <v>7</v>
      </c>
      <c r="F49" s="24">
        <f t="shared" si="8"/>
        <v>15</v>
      </c>
      <c r="G49" s="23">
        <v>5</v>
      </c>
      <c r="H49" s="24">
        <v>10</v>
      </c>
      <c r="I49" s="44"/>
      <c r="K49" s="22">
        <f t="shared" si="10"/>
        <v>10</v>
      </c>
    </row>
    <row r="50" spans="1:11">
      <c r="A50" s="22">
        <f t="shared" si="9"/>
        <v>11</v>
      </c>
      <c r="B50" s="12" t="s">
        <v>33</v>
      </c>
      <c r="C50" s="24">
        <f t="shared" si="7"/>
        <v>10</v>
      </c>
      <c r="D50" s="25">
        <v>3</v>
      </c>
      <c r="E50" s="26">
        <v>7</v>
      </c>
      <c r="F50" s="24">
        <f t="shared" si="8"/>
        <v>15</v>
      </c>
      <c r="G50" s="23">
        <v>5</v>
      </c>
      <c r="H50" s="24">
        <v>10</v>
      </c>
      <c r="I50" s="44"/>
      <c r="K50" s="22">
        <f t="shared" si="10"/>
        <v>11</v>
      </c>
    </row>
    <row r="51" spans="1:11">
      <c r="A51" s="22">
        <f t="shared" si="9"/>
        <v>12</v>
      </c>
      <c r="B51" s="12" t="s">
        <v>34</v>
      </c>
      <c r="C51" s="24">
        <f t="shared" si="7"/>
        <v>10</v>
      </c>
      <c r="D51" s="25">
        <v>3</v>
      </c>
      <c r="E51" s="26">
        <v>7</v>
      </c>
      <c r="F51" s="24">
        <f t="shared" si="8"/>
        <v>15</v>
      </c>
      <c r="G51" s="23">
        <v>5</v>
      </c>
      <c r="H51" s="24">
        <v>10</v>
      </c>
      <c r="I51" s="44"/>
      <c r="K51" s="22">
        <f t="shared" si="10"/>
        <v>12</v>
      </c>
    </row>
    <row r="52" spans="1:11">
      <c r="A52" s="22">
        <f t="shared" si="9"/>
        <v>13</v>
      </c>
      <c r="B52" s="12" t="s">
        <v>35</v>
      </c>
      <c r="C52" s="24">
        <f t="shared" si="7"/>
        <v>10</v>
      </c>
      <c r="D52" s="25">
        <v>3</v>
      </c>
      <c r="E52" s="26">
        <v>7</v>
      </c>
      <c r="F52" s="24">
        <f t="shared" si="8"/>
        <v>10</v>
      </c>
      <c r="G52" s="23">
        <v>3</v>
      </c>
      <c r="H52" s="24">
        <v>7</v>
      </c>
      <c r="I52" s="44" t="s">
        <v>212</v>
      </c>
      <c r="K52" s="22">
        <f t="shared" si="10"/>
        <v>13</v>
      </c>
    </row>
    <row r="53" spans="1:11" ht="25.5">
      <c r="A53" s="34">
        <f t="shared" si="9"/>
        <v>14</v>
      </c>
      <c r="B53" s="12" t="s">
        <v>36</v>
      </c>
      <c r="C53" s="24">
        <f t="shared" si="7"/>
        <v>10</v>
      </c>
      <c r="D53" s="25">
        <v>3</v>
      </c>
      <c r="E53" s="26">
        <v>7</v>
      </c>
      <c r="F53" s="24">
        <f t="shared" si="8"/>
        <v>20</v>
      </c>
      <c r="G53" s="23">
        <v>3</v>
      </c>
      <c r="H53" s="24">
        <v>17</v>
      </c>
      <c r="I53" s="44" t="s">
        <v>215</v>
      </c>
      <c r="K53" s="34">
        <f t="shared" si="10"/>
        <v>14</v>
      </c>
    </row>
    <row r="54" spans="1:11">
      <c r="A54" s="34">
        <f t="shared" si="9"/>
        <v>15</v>
      </c>
      <c r="B54" s="12" t="s">
        <v>37</v>
      </c>
      <c r="C54" s="24">
        <f t="shared" si="7"/>
        <v>10</v>
      </c>
      <c r="D54" s="25">
        <v>3</v>
      </c>
      <c r="E54" s="26">
        <v>7</v>
      </c>
      <c r="F54" s="24">
        <f t="shared" si="8"/>
        <v>20</v>
      </c>
      <c r="G54" s="23">
        <v>5</v>
      </c>
      <c r="H54" s="24">
        <v>15</v>
      </c>
      <c r="I54" s="44" t="s">
        <v>217</v>
      </c>
      <c r="K54" s="35">
        <f t="shared" si="10"/>
        <v>15</v>
      </c>
    </row>
    <row r="55" spans="1:11" s="9" customFormat="1" ht="15.75">
      <c r="A55" s="98">
        <v>2</v>
      </c>
      <c r="B55" s="100" t="s">
        <v>5</v>
      </c>
      <c r="C55" s="96">
        <f t="shared" ref="C55:H55" si="11">SUBTOTAL(9,C56:C67)</f>
        <v>190</v>
      </c>
      <c r="D55" s="96">
        <f t="shared" si="11"/>
        <v>70</v>
      </c>
      <c r="E55" s="96">
        <f t="shared" si="11"/>
        <v>120</v>
      </c>
      <c r="F55" s="96">
        <f t="shared" si="11"/>
        <v>350</v>
      </c>
      <c r="G55" s="96">
        <f t="shared" si="11"/>
        <v>126</v>
      </c>
      <c r="H55" s="96">
        <f t="shared" si="11"/>
        <v>224</v>
      </c>
      <c r="I55" s="43"/>
      <c r="J55" s="10"/>
      <c r="K55" s="19"/>
    </row>
    <row r="56" spans="1:11" ht="25.5">
      <c r="A56" s="22" t="s">
        <v>134</v>
      </c>
      <c r="B56" s="13" t="s">
        <v>20</v>
      </c>
      <c r="C56" s="24">
        <f>SUM(D56:E56)</f>
        <v>90</v>
      </c>
      <c r="D56" s="24">
        <v>40</v>
      </c>
      <c r="E56" s="24">
        <v>50</v>
      </c>
      <c r="F56" s="24">
        <f>SUM(G56:H56)</f>
        <v>180</v>
      </c>
      <c r="G56" s="24">
        <v>80</v>
      </c>
      <c r="H56" s="24">
        <v>100</v>
      </c>
      <c r="I56" s="97" t="s">
        <v>218</v>
      </c>
      <c r="K56" s="21"/>
    </row>
    <row r="57" spans="1:11">
      <c r="A57" s="22" t="s">
        <v>135</v>
      </c>
      <c r="B57" s="13" t="s">
        <v>38</v>
      </c>
      <c r="C57" s="24">
        <f t="shared" ref="C57:H57" si="12">SUBTOTAL(9,C58:C67)</f>
        <v>100</v>
      </c>
      <c r="D57" s="24">
        <f t="shared" si="12"/>
        <v>30</v>
      </c>
      <c r="E57" s="24">
        <f t="shared" si="12"/>
        <v>70</v>
      </c>
      <c r="F57" s="24">
        <f t="shared" si="12"/>
        <v>170</v>
      </c>
      <c r="G57" s="24">
        <f t="shared" si="12"/>
        <v>46</v>
      </c>
      <c r="H57" s="24">
        <f t="shared" si="12"/>
        <v>124</v>
      </c>
      <c r="I57" s="43"/>
      <c r="K57" s="22"/>
    </row>
    <row r="58" spans="1:11" ht="25.5">
      <c r="A58" s="29">
        <v>1</v>
      </c>
      <c r="B58" s="15" t="s">
        <v>39</v>
      </c>
      <c r="C58" s="24">
        <f>SUM(D58:E58)</f>
        <v>10</v>
      </c>
      <c r="D58" s="25">
        <v>3</v>
      </c>
      <c r="E58" s="26">
        <v>7</v>
      </c>
      <c r="F58" s="24">
        <f>SUM(G58:H58)</f>
        <v>20</v>
      </c>
      <c r="G58" s="23">
        <v>3</v>
      </c>
      <c r="H58" s="24">
        <v>17</v>
      </c>
      <c r="I58" s="44" t="s">
        <v>219</v>
      </c>
      <c r="K58" s="29">
        <v>16</v>
      </c>
    </row>
    <row r="59" spans="1:11">
      <c r="A59" s="29">
        <f>A58+1</f>
        <v>2</v>
      </c>
      <c r="B59" s="12" t="s">
        <v>40</v>
      </c>
      <c r="C59" s="24">
        <f t="shared" ref="C59:C66" si="13">SUM(D59:E59)</f>
        <v>10</v>
      </c>
      <c r="D59" s="25">
        <v>3</v>
      </c>
      <c r="E59" s="26">
        <v>7</v>
      </c>
      <c r="F59" s="24">
        <f t="shared" ref="F59:F66" si="14">SUM(G59:H59)</f>
        <v>15</v>
      </c>
      <c r="G59" s="23">
        <v>5</v>
      </c>
      <c r="H59" s="24">
        <v>10</v>
      </c>
      <c r="I59" s="44"/>
      <c r="K59" s="29">
        <f>K58+1</f>
        <v>17</v>
      </c>
    </row>
    <row r="60" spans="1:11">
      <c r="A60" s="29">
        <f t="shared" ref="A60:A66" si="15">A59+1</f>
        <v>3</v>
      </c>
      <c r="B60" s="12" t="s">
        <v>41</v>
      </c>
      <c r="C60" s="24">
        <f t="shared" si="13"/>
        <v>10</v>
      </c>
      <c r="D60" s="25">
        <v>3</v>
      </c>
      <c r="E60" s="26">
        <v>7</v>
      </c>
      <c r="F60" s="24">
        <f t="shared" si="14"/>
        <v>10</v>
      </c>
      <c r="G60" s="23">
        <v>3</v>
      </c>
      <c r="H60" s="24">
        <v>7</v>
      </c>
      <c r="I60" s="44" t="s">
        <v>211</v>
      </c>
      <c r="K60" s="29">
        <f t="shared" ref="K60:K66" si="16">K59+1</f>
        <v>18</v>
      </c>
    </row>
    <row r="61" spans="1:11">
      <c r="A61" s="29">
        <f t="shared" si="15"/>
        <v>4</v>
      </c>
      <c r="B61" s="12" t="s">
        <v>42</v>
      </c>
      <c r="C61" s="24">
        <f t="shared" si="13"/>
        <v>10</v>
      </c>
      <c r="D61" s="25">
        <v>3</v>
      </c>
      <c r="E61" s="26">
        <v>7</v>
      </c>
      <c r="F61" s="24">
        <f t="shared" si="14"/>
        <v>15</v>
      </c>
      <c r="G61" s="23">
        <v>5</v>
      </c>
      <c r="H61" s="24">
        <v>10</v>
      </c>
      <c r="I61" s="44"/>
      <c r="K61" s="29">
        <f t="shared" si="16"/>
        <v>19</v>
      </c>
    </row>
    <row r="62" spans="1:11">
      <c r="A62" s="29">
        <f t="shared" si="15"/>
        <v>5</v>
      </c>
      <c r="B62" s="12" t="s">
        <v>12</v>
      </c>
      <c r="C62" s="24">
        <f t="shared" si="13"/>
        <v>10</v>
      </c>
      <c r="D62" s="25">
        <v>3</v>
      </c>
      <c r="E62" s="26">
        <v>7</v>
      </c>
      <c r="F62" s="24">
        <f t="shared" si="14"/>
        <v>15</v>
      </c>
      <c r="G62" s="23">
        <v>5</v>
      </c>
      <c r="H62" s="24">
        <v>10</v>
      </c>
      <c r="I62" s="44"/>
      <c r="K62" s="29">
        <f t="shared" si="16"/>
        <v>20</v>
      </c>
    </row>
    <row r="63" spans="1:11">
      <c r="A63" s="29">
        <f t="shared" si="15"/>
        <v>6</v>
      </c>
      <c r="B63" s="12" t="s">
        <v>43</v>
      </c>
      <c r="C63" s="24">
        <f t="shared" si="13"/>
        <v>10</v>
      </c>
      <c r="D63" s="25">
        <v>3</v>
      </c>
      <c r="E63" s="26">
        <v>7</v>
      </c>
      <c r="F63" s="24">
        <f t="shared" si="14"/>
        <v>15</v>
      </c>
      <c r="G63" s="23">
        <v>5</v>
      </c>
      <c r="H63" s="24">
        <v>10</v>
      </c>
      <c r="I63" s="44"/>
      <c r="K63" s="29">
        <f t="shared" si="16"/>
        <v>21</v>
      </c>
    </row>
    <row r="64" spans="1:11" ht="25.5">
      <c r="A64" s="29">
        <f t="shared" si="15"/>
        <v>7</v>
      </c>
      <c r="B64" s="12" t="s">
        <v>44</v>
      </c>
      <c r="C64" s="24">
        <f t="shared" si="13"/>
        <v>10</v>
      </c>
      <c r="D64" s="25">
        <v>3</v>
      </c>
      <c r="E64" s="26">
        <v>7</v>
      </c>
      <c r="F64" s="24">
        <f t="shared" si="14"/>
        <v>25</v>
      </c>
      <c r="G64" s="23">
        <v>5</v>
      </c>
      <c r="H64" s="24">
        <v>20</v>
      </c>
      <c r="I64" s="44" t="s">
        <v>214</v>
      </c>
      <c r="K64" s="29">
        <f t="shared" si="16"/>
        <v>22</v>
      </c>
    </row>
    <row r="65" spans="1:11">
      <c r="A65" s="29">
        <f t="shared" si="15"/>
        <v>8</v>
      </c>
      <c r="B65" s="12" t="s">
        <v>45</v>
      </c>
      <c r="C65" s="24">
        <f t="shared" si="13"/>
        <v>10</v>
      </c>
      <c r="D65" s="25">
        <v>3</v>
      </c>
      <c r="E65" s="26">
        <v>7</v>
      </c>
      <c r="F65" s="24">
        <f t="shared" si="14"/>
        <v>20</v>
      </c>
      <c r="G65" s="23">
        <v>5</v>
      </c>
      <c r="H65" s="24">
        <v>15</v>
      </c>
      <c r="I65" s="44" t="s">
        <v>217</v>
      </c>
      <c r="K65" s="29">
        <f t="shared" si="16"/>
        <v>23</v>
      </c>
    </row>
    <row r="66" spans="1:11">
      <c r="A66" s="29">
        <f t="shared" si="15"/>
        <v>9</v>
      </c>
      <c r="B66" s="12" t="s">
        <v>46</v>
      </c>
      <c r="C66" s="24">
        <f t="shared" si="13"/>
        <v>10</v>
      </c>
      <c r="D66" s="25">
        <v>3</v>
      </c>
      <c r="E66" s="26">
        <v>7</v>
      </c>
      <c r="F66" s="24">
        <f t="shared" si="14"/>
        <v>20</v>
      </c>
      <c r="G66" s="23">
        <v>5</v>
      </c>
      <c r="H66" s="24">
        <v>15</v>
      </c>
      <c r="I66" s="44" t="s">
        <v>217</v>
      </c>
      <c r="K66" s="29">
        <f t="shared" si="16"/>
        <v>24</v>
      </c>
    </row>
    <row r="67" spans="1:11">
      <c r="A67" s="29">
        <f>A66+1</f>
        <v>10</v>
      </c>
      <c r="B67" s="12" t="s">
        <v>47</v>
      </c>
      <c r="C67" s="24">
        <f>SUM(D67:E67)</f>
        <v>10</v>
      </c>
      <c r="D67" s="25">
        <v>3</v>
      </c>
      <c r="E67" s="26">
        <v>7</v>
      </c>
      <c r="F67" s="24">
        <f>SUM(G67:H67)</f>
        <v>15</v>
      </c>
      <c r="G67" s="23">
        <v>5</v>
      </c>
      <c r="H67" s="24">
        <v>10</v>
      </c>
      <c r="I67" s="44"/>
      <c r="K67" s="30">
        <f>K66+1</f>
        <v>25</v>
      </c>
    </row>
    <row r="68" spans="1:11" s="9" customFormat="1" ht="15.75">
      <c r="A68" s="98">
        <v>3</v>
      </c>
      <c r="B68" s="100" t="s">
        <v>11</v>
      </c>
      <c r="C68" s="96">
        <f t="shared" ref="C68:H68" si="17">SUBTOTAL(9,C69:C79)</f>
        <v>180</v>
      </c>
      <c r="D68" s="96">
        <f t="shared" si="17"/>
        <v>67</v>
      </c>
      <c r="E68" s="96">
        <f t="shared" si="17"/>
        <v>113</v>
      </c>
      <c r="F68" s="96">
        <f t="shared" si="17"/>
        <v>265</v>
      </c>
      <c r="G68" s="96">
        <f t="shared" si="17"/>
        <v>91</v>
      </c>
      <c r="H68" s="96">
        <f t="shared" si="17"/>
        <v>174</v>
      </c>
      <c r="I68" s="43"/>
      <c r="J68" s="10"/>
      <c r="K68" s="19"/>
    </row>
    <row r="69" spans="1:11">
      <c r="A69" s="22" t="s">
        <v>136</v>
      </c>
      <c r="B69" s="13" t="s">
        <v>48</v>
      </c>
      <c r="C69" s="24">
        <f>SUM(D69:E69)</f>
        <v>90</v>
      </c>
      <c r="D69" s="24">
        <v>40</v>
      </c>
      <c r="E69" s="24">
        <v>50</v>
      </c>
      <c r="F69" s="24">
        <f>SUM(G69:H69)</f>
        <v>130</v>
      </c>
      <c r="G69" s="24">
        <v>50</v>
      </c>
      <c r="H69" s="24">
        <v>80</v>
      </c>
      <c r="I69" s="43"/>
      <c r="K69" s="21"/>
    </row>
    <row r="70" spans="1:11">
      <c r="A70" s="22" t="s">
        <v>137</v>
      </c>
      <c r="B70" s="16" t="s">
        <v>38</v>
      </c>
      <c r="C70" s="24">
        <f t="shared" ref="C70:H70" si="18">SUBTOTAL(9,C71:C79)</f>
        <v>90</v>
      </c>
      <c r="D70" s="26">
        <f t="shared" si="18"/>
        <v>27</v>
      </c>
      <c r="E70" s="26">
        <f t="shared" si="18"/>
        <v>63</v>
      </c>
      <c r="F70" s="24">
        <f t="shared" si="18"/>
        <v>135</v>
      </c>
      <c r="G70" s="24">
        <f t="shared" si="18"/>
        <v>41</v>
      </c>
      <c r="H70" s="24">
        <f t="shared" si="18"/>
        <v>94</v>
      </c>
      <c r="I70" s="43"/>
      <c r="K70" s="22"/>
    </row>
    <row r="71" spans="1:11">
      <c r="A71" s="29">
        <v>1</v>
      </c>
      <c r="B71" s="12" t="s">
        <v>49</v>
      </c>
      <c r="C71" s="24">
        <f>SUM(D71:E71)</f>
        <v>10</v>
      </c>
      <c r="D71" s="25">
        <v>3</v>
      </c>
      <c r="E71" s="26">
        <v>7</v>
      </c>
      <c r="F71" s="24">
        <f>SUM(G71:H71)</f>
        <v>10</v>
      </c>
      <c r="G71" s="23">
        <v>3</v>
      </c>
      <c r="H71" s="24">
        <v>7</v>
      </c>
      <c r="I71" s="44" t="s">
        <v>211</v>
      </c>
      <c r="K71" s="29">
        <v>26</v>
      </c>
    </row>
    <row r="72" spans="1:11">
      <c r="A72" s="29">
        <f>A71+1</f>
        <v>2</v>
      </c>
      <c r="B72" s="12" t="s">
        <v>50</v>
      </c>
      <c r="C72" s="24">
        <f t="shared" ref="C72:C79" si="19">SUM(D72:E72)</f>
        <v>10</v>
      </c>
      <c r="D72" s="25">
        <v>3</v>
      </c>
      <c r="E72" s="26">
        <v>7</v>
      </c>
      <c r="F72" s="24">
        <f t="shared" ref="F72:F79" si="20">SUM(G72:H72)</f>
        <v>15</v>
      </c>
      <c r="G72" s="23">
        <v>5</v>
      </c>
      <c r="H72" s="24">
        <v>10</v>
      </c>
      <c r="I72" s="44"/>
      <c r="K72" s="29">
        <f>K71+1</f>
        <v>27</v>
      </c>
    </row>
    <row r="73" spans="1:11">
      <c r="A73" s="29">
        <f t="shared" ref="A73:A78" si="21">A72+1</f>
        <v>3</v>
      </c>
      <c r="B73" s="12" t="s">
        <v>51</v>
      </c>
      <c r="C73" s="24">
        <f t="shared" si="19"/>
        <v>10</v>
      </c>
      <c r="D73" s="25">
        <v>3</v>
      </c>
      <c r="E73" s="26">
        <v>7</v>
      </c>
      <c r="F73" s="24">
        <f t="shared" si="20"/>
        <v>20</v>
      </c>
      <c r="G73" s="23">
        <v>5</v>
      </c>
      <c r="H73" s="24">
        <v>15</v>
      </c>
      <c r="I73" s="44" t="s">
        <v>217</v>
      </c>
      <c r="K73" s="29">
        <f t="shared" ref="K73:K78" si="22">K72+1</f>
        <v>28</v>
      </c>
    </row>
    <row r="74" spans="1:11">
      <c r="A74" s="29">
        <f t="shared" si="21"/>
        <v>4</v>
      </c>
      <c r="B74" s="12" t="s">
        <v>52</v>
      </c>
      <c r="C74" s="24">
        <f t="shared" si="19"/>
        <v>10</v>
      </c>
      <c r="D74" s="25">
        <v>3</v>
      </c>
      <c r="E74" s="26">
        <v>7</v>
      </c>
      <c r="F74" s="24">
        <f t="shared" si="20"/>
        <v>10</v>
      </c>
      <c r="G74" s="23">
        <v>3</v>
      </c>
      <c r="H74" s="24">
        <v>7</v>
      </c>
      <c r="I74" s="44" t="s">
        <v>212</v>
      </c>
      <c r="K74" s="29">
        <f t="shared" si="22"/>
        <v>29</v>
      </c>
    </row>
    <row r="75" spans="1:11">
      <c r="A75" s="29">
        <f t="shared" si="21"/>
        <v>5</v>
      </c>
      <c r="B75" s="12" t="s">
        <v>53</v>
      </c>
      <c r="C75" s="24">
        <f t="shared" si="19"/>
        <v>10</v>
      </c>
      <c r="D75" s="25">
        <v>3</v>
      </c>
      <c r="E75" s="26">
        <v>7</v>
      </c>
      <c r="F75" s="24">
        <f t="shared" si="20"/>
        <v>15</v>
      </c>
      <c r="G75" s="23">
        <v>5</v>
      </c>
      <c r="H75" s="24">
        <v>10</v>
      </c>
      <c r="I75" s="44"/>
      <c r="K75" s="29">
        <f t="shared" si="22"/>
        <v>30</v>
      </c>
    </row>
    <row r="76" spans="1:11">
      <c r="A76" s="29">
        <f t="shared" si="21"/>
        <v>6</v>
      </c>
      <c r="B76" s="12" t="s">
        <v>54</v>
      </c>
      <c r="C76" s="24">
        <f t="shared" si="19"/>
        <v>10</v>
      </c>
      <c r="D76" s="25">
        <v>3</v>
      </c>
      <c r="E76" s="26">
        <v>7</v>
      </c>
      <c r="F76" s="24">
        <f t="shared" si="20"/>
        <v>15</v>
      </c>
      <c r="G76" s="23">
        <v>5</v>
      </c>
      <c r="H76" s="24">
        <v>10</v>
      </c>
      <c r="I76" s="44"/>
      <c r="K76" s="29">
        <f t="shared" si="22"/>
        <v>31</v>
      </c>
    </row>
    <row r="77" spans="1:11">
      <c r="A77" s="29">
        <f t="shared" si="21"/>
        <v>7</v>
      </c>
      <c r="B77" s="12" t="s">
        <v>55</v>
      </c>
      <c r="C77" s="24">
        <f t="shared" si="19"/>
        <v>10</v>
      </c>
      <c r="D77" s="25">
        <v>3</v>
      </c>
      <c r="E77" s="26">
        <v>7</v>
      </c>
      <c r="F77" s="24">
        <f t="shared" si="20"/>
        <v>15</v>
      </c>
      <c r="G77" s="23">
        <v>5</v>
      </c>
      <c r="H77" s="24">
        <v>10</v>
      </c>
      <c r="I77" s="44"/>
      <c r="K77" s="29">
        <f t="shared" si="22"/>
        <v>32</v>
      </c>
    </row>
    <row r="78" spans="1:11">
      <c r="A78" s="29">
        <f t="shared" si="21"/>
        <v>8</v>
      </c>
      <c r="B78" s="12" t="s">
        <v>56</v>
      </c>
      <c r="C78" s="24">
        <f t="shared" si="19"/>
        <v>10</v>
      </c>
      <c r="D78" s="25">
        <v>3</v>
      </c>
      <c r="E78" s="26">
        <v>7</v>
      </c>
      <c r="F78" s="24">
        <f t="shared" si="20"/>
        <v>20</v>
      </c>
      <c r="G78" s="23">
        <v>5</v>
      </c>
      <c r="H78" s="24">
        <v>15</v>
      </c>
      <c r="I78" s="44" t="s">
        <v>217</v>
      </c>
      <c r="K78" s="29">
        <f t="shared" si="22"/>
        <v>33</v>
      </c>
    </row>
    <row r="79" spans="1:11">
      <c r="A79" s="27">
        <f>A78+1</f>
        <v>9</v>
      </c>
      <c r="B79" s="12" t="s">
        <v>57</v>
      </c>
      <c r="C79" s="24">
        <f t="shared" si="19"/>
        <v>10</v>
      </c>
      <c r="D79" s="25">
        <v>3</v>
      </c>
      <c r="E79" s="26">
        <v>7</v>
      </c>
      <c r="F79" s="24">
        <f t="shared" si="20"/>
        <v>15</v>
      </c>
      <c r="G79" s="23">
        <v>5</v>
      </c>
      <c r="H79" s="24">
        <v>10</v>
      </c>
      <c r="I79" s="44"/>
      <c r="K79" s="28">
        <f>K78+1</f>
        <v>34</v>
      </c>
    </row>
    <row r="80" spans="1:11">
      <c r="A80" s="98">
        <v>4</v>
      </c>
      <c r="B80" s="100" t="s">
        <v>6</v>
      </c>
      <c r="C80" s="96">
        <f t="shared" ref="C80:H80" si="23">SUBTOTAL(9,C81:C89)</f>
        <v>160</v>
      </c>
      <c r="D80" s="96">
        <f t="shared" si="23"/>
        <v>61</v>
      </c>
      <c r="E80" s="96">
        <f t="shared" si="23"/>
        <v>99</v>
      </c>
      <c r="F80" s="96">
        <f t="shared" si="23"/>
        <v>355</v>
      </c>
      <c r="G80" s="96">
        <f t="shared" si="23"/>
        <v>147</v>
      </c>
      <c r="H80" s="96">
        <f t="shared" si="23"/>
        <v>208</v>
      </c>
      <c r="I80" s="101"/>
      <c r="K80" s="19"/>
    </row>
    <row r="81" spans="1:11" ht="25.5">
      <c r="A81" s="22" t="s">
        <v>138</v>
      </c>
      <c r="B81" s="13" t="s">
        <v>48</v>
      </c>
      <c r="C81" s="24">
        <f>SUM(D81:E81)</f>
        <v>90</v>
      </c>
      <c r="D81" s="24">
        <v>40</v>
      </c>
      <c r="E81" s="24">
        <v>50</v>
      </c>
      <c r="F81" s="24">
        <f>SUM(G81:H81)</f>
        <v>250</v>
      </c>
      <c r="G81" s="24">
        <v>120</v>
      </c>
      <c r="H81" s="24">
        <v>130</v>
      </c>
      <c r="I81" s="97" t="s">
        <v>220</v>
      </c>
      <c r="K81" s="21"/>
    </row>
    <row r="82" spans="1:11">
      <c r="A82" s="22" t="s">
        <v>139</v>
      </c>
      <c r="B82" s="16" t="s">
        <v>38</v>
      </c>
      <c r="C82" s="24">
        <f t="shared" ref="C82:H82" si="24">SUBTOTAL(9,C83:C89)</f>
        <v>70</v>
      </c>
      <c r="D82" s="26">
        <f t="shared" si="24"/>
        <v>21</v>
      </c>
      <c r="E82" s="26">
        <f t="shared" si="24"/>
        <v>49</v>
      </c>
      <c r="F82" s="24">
        <f t="shared" si="24"/>
        <v>105</v>
      </c>
      <c r="G82" s="24">
        <f t="shared" si="24"/>
        <v>27</v>
      </c>
      <c r="H82" s="24">
        <f t="shared" si="24"/>
        <v>78</v>
      </c>
      <c r="I82" s="43"/>
      <c r="K82" s="22"/>
    </row>
    <row r="83" spans="1:11" ht="25.5">
      <c r="A83" s="29">
        <v>1</v>
      </c>
      <c r="B83" s="15" t="s">
        <v>58</v>
      </c>
      <c r="C83" s="24">
        <f>SUM(D83:E83)</f>
        <v>10</v>
      </c>
      <c r="D83" s="25">
        <v>3</v>
      </c>
      <c r="E83" s="26">
        <v>7</v>
      </c>
      <c r="F83" s="24">
        <f>SUM(G83:H83)</f>
        <v>20</v>
      </c>
      <c r="G83" s="23">
        <v>3</v>
      </c>
      <c r="H83" s="24">
        <v>17</v>
      </c>
      <c r="I83" s="44" t="s">
        <v>216</v>
      </c>
      <c r="K83" s="29">
        <v>35</v>
      </c>
    </row>
    <row r="84" spans="1:11">
      <c r="A84" s="29">
        <f t="shared" ref="A84:A89" si="25">A83+1</f>
        <v>2</v>
      </c>
      <c r="B84" s="12" t="s">
        <v>59</v>
      </c>
      <c r="C84" s="24">
        <f t="shared" ref="C84:C89" si="26">SUM(D84:E84)</f>
        <v>10</v>
      </c>
      <c r="D84" s="25">
        <v>3</v>
      </c>
      <c r="E84" s="26">
        <v>7</v>
      </c>
      <c r="F84" s="24">
        <f t="shared" ref="F84:F89" si="27">SUM(G84:H84)</f>
        <v>10</v>
      </c>
      <c r="G84" s="23">
        <v>3</v>
      </c>
      <c r="H84" s="24">
        <v>7</v>
      </c>
      <c r="I84" s="44" t="s">
        <v>211</v>
      </c>
      <c r="K84" s="29">
        <f t="shared" ref="K84:K89" si="28">K83+1</f>
        <v>36</v>
      </c>
    </row>
    <row r="85" spans="1:11">
      <c r="A85" s="29">
        <f t="shared" si="25"/>
        <v>3</v>
      </c>
      <c r="B85" s="12" t="s">
        <v>60</v>
      </c>
      <c r="C85" s="24">
        <f t="shared" si="26"/>
        <v>10</v>
      </c>
      <c r="D85" s="25">
        <v>3</v>
      </c>
      <c r="E85" s="26">
        <v>7</v>
      </c>
      <c r="F85" s="24">
        <f t="shared" si="27"/>
        <v>10</v>
      </c>
      <c r="G85" s="23">
        <v>3</v>
      </c>
      <c r="H85" s="24">
        <v>7</v>
      </c>
      <c r="I85" s="44" t="s">
        <v>212</v>
      </c>
      <c r="K85" s="29">
        <f t="shared" si="28"/>
        <v>37</v>
      </c>
    </row>
    <row r="86" spans="1:11">
      <c r="A86" s="29">
        <f t="shared" si="25"/>
        <v>4</v>
      </c>
      <c r="B86" s="12" t="s">
        <v>61</v>
      </c>
      <c r="C86" s="24">
        <f t="shared" si="26"/>
        <v>10</v>
      </c>
      <c r="D86" s="25">
        <v>3</v>
      </c>
      <c r="E86" s="26">
        <v>7</v>
      </c>
      <c r="F86" s="24">
        <f t="shared" si="27"/>
        <v>20</v>
      </c>
      <c r="G86" s="23">
        <v>5</v>
      </c>
      <c r="H86" s="24">
        <v>15</v>
      </c>
      <c r="I86" s="44" t="s">
        <v>217</v>
      </c>
      <c r="K86" s="29">
        <f t="shared" si="28"/>
        <v>38</v>
      </c>
    </row>
    <row r="87" spans="1:11">
      <c r="A87" s="29">
        <f t="shared" si="25"/>
        <v>5</v>
      </c>
      <c r="B87" s="12" t="s">
        <v>62</v>
      </c>
      <c r="C87" s="24">
        <f t="shared" si="26"/>
        <v>10</v>
      </c>
      <c r="D87" s="25">
        <v>3</v>
      </c>
      <c r="E87" s="26">
        <v>7</v>
      </c>
      <c r="F87" s="24">
        <f t="shared" si="27"/>
        <v>20</v>
      </c>
      <c r="G87" s="23">
        <v>5</v>
      </c>
      <c r="H87" s="24">
        <v>15</v>
      </c>
      <c r="I87" s="44" t="s">
        <v>217</v>
      </c>
      <c r="K87" s="29">
        <f t="shared" si="28"/>
        <v>39</v>
      </c>
    </row>
    <row r="88" spans="1:11">
      <c r="A88" s="29">
        <f t="shared" si="25"/>
        <v>6</v>
      </c>
      <c r="B88" s="12" t="s">
        <v>63</v>
      </c>
      <c r="C88" s="24">
        <f t="shared" si="26"/>
        <v>10</v>
      </c>
      <c r="D88" s="25">
        <v>3</v>
      </c>
      <c r="E88" s="26">
        <v>7</v>
      </c>
      <c r="F88" s="24">
        <f t="shared" si="27"/>
        <v>10</v>
      </c>
      <c r="G88" s="23">
        <v>3</v>
      </c>
      <c r="H88" s="24">
        <v>7</v>
      </c>
      <c r="I88" s="44" t="s">
        <v>212</v>
      </c>
      <c r="K88" s="29">
        <f t="shared" si="28"/>
        <v>40</v>
      </c>
    </row>
    <row r="89" spans="1:11">
      <c r="A89" s="27">
        <f t="shared" si="25"/>
        <v>7</v>
      </c>
      <c r="B89" s="12" t="s">
        <v>64</v>
      </c>
      <c r="C89" s="24">
        <f t="shared" si="26"/>
        <v>10</v>
      </c>
      <c r="D89" s="25">
        <v>3</v>
      </c>
      <c r="E89" s="26">
        <v>7</v>
      </c>
      <c r="F89" s="24">
        <f t="shared" si="27"/>
        <v>15</v>
      </c>
      <c r="G89" s="23">
        <v>5</v>
      </c>
      <c r="H89" s="24">
        <v>10</v>
      </c>
      <c r="I89" s="44"/>
      <c r="K89" s="28">
        <f t="shared" si="28"/>
        <v>41</v>
      </c>
    </row>
    <row r="90" spans="1:11">
      <c r="A90" s="98">
        <v>5</v>
      </c>
      <c r="B90" s="100" t="s">
        <v>7</v>
      </c>
      <c r="C90" s="96">
        <f t="shared" ref="C90:H90" si="29">SUBTOTAL(9,C91:C110)</f>
        <v>270</v>
      </c>
      <c r="D90" s="96">
        <f t="shared" si="29"/>
        <v>94</v>
      </c>
      <c r="E90" s="96">
        <f t="shared" si="29"/>
        <v>176</v>
      </c>
      <c r="F90" s="96">
        <f t="shared" si="29"/>
        <v>395</v>
      </c>
      <c r="G90" s="96">
        <f t="shared" si="29"/>
        <v>130</v>
      </c>
      <c r="H90" s="96">
        <f t="shared" si="29"/>
        <v>265</v>
      </c>
      <c r="I90" s="43"/>
      <c r="K90" s="19"/>
    </row>
    <row r="91" spans="1:11">
      <c r="A91" s="22" t="s">
        <v>140</v>
      </c>
      <c r="B91" s="13" t="s">
        <v>65</v>
      </c>
      <c r="C91" s="24">
        <f>SUM(D91:E91)</f>
        <v>90</v>
      </c>
      <c r="D91" s="24">
        <v>40</v>
      </c>
      <c r="E91" s="24">
        <v>50</v>
      </c>
      <c r="F91" s="24">
        <f>SUM(G91:H91)</f>
        <v>130</v>
      </c>
      <c r="G91" s="24">
        <v>50</v>
      </c>
      <c r="H91" s="24">
        <v>80</v>
      </c>
      <c r="I91" s="43"/>
      <c r="K91" s="21"/>
    </row>
    <row r="92" spans="1:11">
      <c r="A92" s="22" t="s">
        <v>141</v>
      </c>
      <c r="B92" s="13" t="s">
        <v>38</v>
      </c>
      <c r="C92" s="24">
        <f t="shared" ref="C92:H92" si="30">SUBTOTAL(9,C93:C110)</f>
        <v>180</v>
      </c>
      <c r="D92" s="26">
        <f t="shared" si="30"/>
        <v>54</v>
      </c>
      <c r="E92" s="26">
        <f t="shared" si="30"/>
        <v>126</v>
      </c>
      <c r="F92" s="24">
        <f t="shared" si="30"/>
        <v>265</v>
      </c>
      <c r="G92" s="24">
        <f t="shared" si="30"/>
        <v>80</v>
      </c>
      <c r="H92" s="24">
        <f t="shared" si="30"/>
        <v>185</v>
      </c>
      <c r="I92" s="43"/>
      <c r="K92" s="22"/>
    </row>
    <row r="93" spans="1:11">
      <c r="A93" s="29">
        <v>1</v>
      </c>
      <c r="B93" s="15" t="s">
        <v>66</v>
      </c>
      <c r="C93" s="24">
        <f>SUM(D93:E93)</f>
        <v>10</v>
      </c>
      <c r="D93" s="25">
        <v>3</v>
      </c>
      <c r="E93" s="26">
        <v>7</v>
      </c>
      <c r="F93" s="24">
        <f>SUM(G93:H93)</f>
        <v>20</v>
      </c>
      <c r="G93" s="23">
        <v>5</v>
      </c>
      <c r="H93" s="24">
        <v>15</v>
      </c>
      <c r="I93" s="44" t="s">
        <v>217</v>
      </c>
      <c r="K93" s="29">
        <v>42</v>
      </c>
    </row>
    <row r="94" spans="1:11">
      <c r="A94" s="29">
        <f t="shared" ref="A94:A110" si="31">A93+1</f>
        <v>2</v>
      </c>
      <c r="B94" s="12" t="s">
        <v>67</v>
      </c>
      <c r="C94" s="24">
        <f t="shared" ref="C94:C110" si="32">SUM(D94:E94)</f>
        <v>10</v>
      </c>
      <c r="D94" s="25">
        <v>3</v>
      </c>
      <c r="E94" s="26">
        <v>7</v>
      </c>
      <c r="F94" s="24">
        <f t="shared" ref="F94:F110" si="33">SUM(G94:H94)</f>
        <v>10</v>
      </c>
      <c r="G94" s="23">
        <v>3</v>
      </c>
      <c r="H94" s="24">
        <v>7</v>
      </c>
      <c r="I94" s="44" t="s">
        <v>211</v>
      </c>
      <c r="K94" s="29">
        <f t="shared" ref="K94:K110" si="34">K93+1</f>
        <v>43</v>
      </c>
    </row>
    <row r="95" spans="1:11">
      <c r="A95" s="29">
        <f t="shared" si="31"/>
        <v>3</v>
      </c>
      <c r="B95" s="12" t="s">
        <v>68</v>
      </c>
      <c r="C95" s="24">
        <f t="shared" si="32"/>
        <v>10</v>
      </c>
      <c r="D95" s="25">
        <v>3</v>
      </c>
      <c r="E95" s="26">
        <v>7</v>
      </c>
      <c r="F95" s="24">
        <f t="shared" si="33"/>
        <v>15</v>
      </c>
      <c r="G95" s="23">
        <v>5</v>
      </c>
      <c r="H95" s="24">
        <v>10</v>
      </c>
      <c r="I95" s="44"/>
      <c r="K95" s="29">
        <f t="shared" si="34"/>
        <v>44</v>
      </c>
    </row>
    <row r="96" spans="1:11">
      <c r="A96" s="29">
        <f t="shared" si="31"/>
        <v>4</v>
      </c>
      <c r="B96" s="12" t="s">
        <v>69</v>
      </c>
      <c r="C96" s="24">
        <f t="shared" si="32"/>
        <v>10</v>
      </c>
      <c r="D96" s="25">
        <v>3</v>
      </c>
      <c r="E96" s="26">
        <v>7</v>
      </c>
      <c r="F96" s="24">
        <f t="shared" si="33"/>
        <v>15</v>
      </c>
      <c r="G96" s="23">
        <v>5</v>
      </c>
      <c r="H96" s="24">
        <v>10</v>
      </c>
      <c r="I96" s="44"/>
      <c r="K96" s="29">
        <f t="shared" si="34"/>
        <v>45</v>
      </c>
    </row>
    <row r="97" spans="1:11">
      <c r="A97" s="29">
        <f t="shared" si="31"/>
        <v>5</v>
      </c>
      <c r="B97" s="12" t="s">
        <v>70</v>
      </c>
      <c r="C97" s="24">
        <f t="shared" si="32"/>
        <v>10</v>
      </c>
      <c r="D97" s="25">
        <v>3</v>
      </c>
      <c r="E97" s="26">
        <v>7</v>
      </c>
      <c r="F97" s="24">
        <f t="shared" si="33"/>
        <v>20</v>
      </c>
      <c r="G97" s="23">
        <v>5</v>
      </c>
      <c r="H97" s="24">
        <v>15</v>
      </c>
      <c r="I97" s="44" t="s">
        <v>217</v>
      </c>
      <c r="K97" s="29">
        <f t="shared" si="34"/>
        <v>46</v>
      </c>
    </row>
    <row r="98" spans="1:11">
      <c r="A98" s="29">
        <f t="shared" si="31"/>
        <v>6</v>
      </c>
      <c r="B98" s="12" t="s">
        <v>71</v>
      </c>
      <c r="C98" s="24">
        <f t="shared" si="32"/>
        <v>10</v>
      </c>
      <c r="D98" s="25">
        <v>3</v>
      </c>
      <c r="E98" s="26">
        <v>7</v>
      </c>
      <c r="F98" s="24">
        <f t="shared" si="33"/>
        <v>15</v>
      </c>
      <c r="G98" s="23">
        <v>5</v>
      </c>
      <c r="H98" s="24">
        <v>10</v>
      </c>
      <c r="I98" s="44"/>
      <c r="K98" s="29">
        <f t="shared" si="34"/>
        <v>47</v>
      </c>
    </row>
    <row r="99" spans="1:11">
      <c r="A99" s="29">
        <f t="shared" si="31"/>
        <v>7</v>
      </c>
      <c r="B99" s="12" t="s">
        <v>72</v>
      </c>
      <c r="C99" s="24">
        <f t="shared" si="32"/>
        <v>10</v>
      </c>
      <c r="D99" s="25">
        <v>3</v>
      </c>
      <c r="E99" s="26">
        <v>7</v>
      </c>
      <c r="F99" s="24">
        <f t="shared" si="33"/>
        <v>10</v>
      </c>
      <c r="G99" s="23">
        <v>3</v>
      </c>
      <c r="H99" s="24">
        <v>7</v>
      </c>
      <c r="I99" s="44" t="s">
        <v>212</v>
      </c>
      <c r="K99" s="29">
        <f t="shared" si="34"/>
        <v>48</v>
      </c>
    </row>
    <row r="100" spans="1:11">
      <c r="A100" s="29">
        <f t="shared" si="31"/>
        <v>8</v>
      </c>
      <c r="B100" s="12" t="s">
        <v>73</v>
      </c>
      <c r="C100" s="24">
        <f t="shared" si="32"/>
        <v>10</v>
      </c>
      <c r="D100" s="25">
        <v>3</v>
      </c>
      <c r="E100" s="26">
        <v>7</v>
      </c>
      <c r="F100" s="24">
        <f t="shared" si="33"/>
        <v>10</v>
      </c>
      <c r="G100" s="23">
        <v>3</v>
      </c>
      <c r="H100" s="24">
        <v>7</v>
      </c>
      <c r="I100" s="44" t="s">
        <v>212</v>
      </c>
      <c r="K100" s="29">
        <f t="shared" si="34"/>
        <v>49</v>
      </c>
    </row>
    <row r="101" spans="1:11">
      <c r="A101" s="29">
        <f t="shared" si="31"/>
        <v>9</v>
      </c>
      <c r="B101" s="12" t="s">
        <v>74</v>
      </c>
      <c r="C101" s="24">
        <f t="shared" si="32"/>
        <v>10</v>
      </c>
      <c r="D101" s="25">
        <v>3</v>
      </c>
      <c r="E101" s="26">
        <v>7</v>
      </c>
      <c r="F101" s="24">
        <f t="shared" si="33"/>
        <v>10</v>
      </c>
      <c r="G101" s="23">
        <v>3</v>
      </c>
      <c r="H101" s="24">
        <v>7</v>
      </c>
      <c r="I101" s="44" t="s">
        <v>213</v>
      </c>
      <c r="K101" s="29">
        <f t="shared" si="34"/>
        <v>50</v>
      </c>
    </row>
    <row r="102" spans="1:11" ht="25.5">
      <c r="A102" s="29">
        <f t="shared" si="31"/>
        <v>10</v>
      </c>
      <c r="B102" s="12" t="s">
        <v>75</v>
      </c>
      <c r="C102" s="24">
        <f t="shared" si="32"/>
        <v>10</v>
      </c>
      <c r="D102" s="25">
        <v>3</v>
      </c>
      <c r="E102" s="26">
        <v>7</v>
      </c>
      <c r="F102" s="24">
        <f t="shared" si="33"/>
        <v>20</v>
      </c>
      <c r="G102" s="23">
        <v>3</v>
      </c>
      <c r="H102" s="24">
        <v>17</v>
      </c>
      <c r="I102" s="44" t="s">
        <v>219</v>
      </c>
      <c r="K102" s="29">
        <f t="shared" si="34"/>
        <v>51</v>
      </c>
    </row>
    <row r="103" spans="1:11">
      <c r="A103" s="29">
        <f t="shared" si="31"/>
        <v>11</v>
      </c>
      <c r="B103" s="12" t="s">
        <v>76</v>
      </c>
      <c r="C103" s="24">
        <f t="shared" si="32"/>
        <v>10</v>
      </c>
      <c r="D103" s="25">
        <v>3</v>
      </c>
      <c r="E103" s="26">
        <v>7</v>
      </c>
      <c r="F103" s="24">
        <f t="shared" si="33"/>
        <v>15</v>
      </c>
      <c r="G103" s="23">
        <v>5</v>
      </c>
      <c r="H103" s="24">
        <v>10</v>
      </c>
      <c r="I103" s="44"/>
      <c r="K103" s="29">
        <f t="shared" si="34"/>
        <v>52</v>
      </c>
    </row>
    <row r="104" spans="1:11">
      <c r="A104" s="29">
        <f t="shared" si="31"/>
        <v>12</v>
      </c>
      <c r="B104" s="12" t="s">
        <v>77</v>
      </c>
      <c r="C104" s="24">
        <f t="shared" si="32"/>
        <v>10</v>
      </c>
      <c r="D104" s="25">
        <v>3</v>
      </c>
      <c r="E104" s="26">
        <v>7</v>
      </c>
      <c r="F104" s="24">
        <f t="shared" si="33"/>
        <v>15</v>
      </c>
      <c r="G104" s="23">
        <v>5</v>
      </c>
      <c r="H104" s="24">
        <v>10</v>
      </c>
      <c r="I104" s="44"/>
      <c r="K104" s="29">
        <f t="shared" si="34"/>
        <v>53</v>
      </c>
    </row>
    <row r="105" spans="1:11">
      <c r="A105" s="29">
        <f t="shared" si="31"/>
        <v>13</v>
      </c>
      <c r="B105" s="12" t="s">
        <v>78</v>
      </c>
      <c r="C105" s="24">
        <f t="shared" si="32"/>
        <v>10</v>
      </c>
      <c r="D105" s="25">
        <v>3</v>
      </c>
      <c r="E105" s="26">
        <v>7</v>
      </c>
      <c r="F105" s="24">
        <f t="shared" si="33"/>
        <v>15</v>
      </c>
      <c r="G105" s="23">
        <v>5</v>
      </c>
      <c r="H105" s="24">
        <v>10</v>
      </c>
      <c r="I105" s="44"/>
      <c r="K105" s="29">
        <f t="shared" si="34"/>
        <v>54</v>
      </c>
    </row>
    <row r="106" spans="1:11">
      <c r="A106" s="29">
        <f t="shared" si="31"/>
        <v>14</v>
      </c>
      <c r="B106" s="12" t="s">
        <v>79</v>
      </c>
      <c r="C106" s="24">
        <f t="shared" si="32"/>
        <v>10</v>
      </c>
      <c r="D106" s="25">
        <v>3</v>
      </c>
      <c r="E106" s="26">
        <v>7</v>
      </c>
      <c r="F106" s="24">
        <f t="shared" si="33"/>
        <v>15</v>
      </c>
      <c r="G106" s="23">
        <v>5</v>
      </c>
      <c r="H106" s="24">
        <v>10</v>
      </c>
      <c r="I106" s="44"/>
      <c r="K106" s="29">
        <f t="shared" si="34"/>
        <v>55</v>
      </c>
    </row>
    <row r="107" spans="1:11">
      <c r="A107" s="29">
        <f t="shared" si="31"/>
        <v>15</v>
      </c>
      <c r="B107" s="12" t="s">
        <v>80</v>
      </c>
      <c r="C107" s="24">
        <f t="shared" si="32"/>
        <v>10</v>
      </c>
      <c r="D107" s="25">
        <v>3</v>
      </c>
      <c r="E107" s="26">
        <v>7</v>
      </c>
      <c r="F107" s="24">
        <f t="shared" si="33"/>
        <v>15</v>
      </c>
      <c r="G107" s="23">
        <v>5</v>
      </c>
      <c r="H107" s="24">
        <v>10</v>
      </c>
      <c r="I107" s="44"/>
      <c r="K107" s="29">
        <f t="shared" si="34"/>
        <v>56</v>
      </c>
    </row>
    <row r="108" spans="1:11">
      <c r="A108" s="29">
        <f t="shared" si="31"/>
        <v>16</v>
      </c>
      <c r="B108" s="12" t="s">
        <v>81</v>
      </c>
      <c r="C108" s="24">
        <f t="shared" si="32"/>
        <v>10</v>
      </c>
      <c r="D108" s="25">
        <v>3</v>
      </c>
      <c r="E108" s="26">
        <v>7</v>
      </c>
      <c r="F108" s="24">
        <f t="shared" si="33"/>
        <v>15</v>
      </c>
      <c r="G108" s="23">
        <v>5</v>
      </c>
      <c r="H108" s="24">
        <v>10</v>
      </c>
      <c r="I108" s="44"/>
      <c r="K108" s="29">
        <f t="shared" si="34"/>
        <v>57</v>
      </c>
    </row>
    <row r="109" spans="1:11">
      <c r="A109" s="29">
        <f t="shared" si="31"/>
        <v>17</v>
      </c>
      <c r="B109" s="12" t="s">
        <v>82</v>
      </c>
      <c r="C109" s="24">
        <f t="shared" si="32"/>
        <v>10</v>
      </c>
      <c r="D109" s="25">
        <v>3</v>
      </c>
      <c r="E109" s="26">
        <v>7</v>
      </c>
      <c r="F109" s="24">
        <f t="shared" si="33"/>
        <v>15</v>
      </c>
      <c r="G109" s="23">
        <v>5</v>
      </c>
      <c r="H109" s="24">
        <v>10</v>
      </c>
      <c r="I109" s="44"/>
      <c r="K109" s="29">
        <f t="shared" si="34"/>
        <v>58</v>
      </c>
    </row>
    <row r="110" spans="1:11">
      <c r="A110" s="27">
        <f t="shared" si="31"/>
        <v>18</v>
      </c>
      <c r="B110" s="12" t="s">
        <v>83</v>
      </c>
      <c r="C110" s="24">
        <f t="shared" si="32"/>
        <v>10</v>
      </c>
      <c r="D110" s="25">
        <v>3</v>
      </c>
      <c r="E110" s="26">
        <v>7</v>
      </c>
      <c r="F110" s="24">
        <f t="shared" si="33"/>
        <v>15</v>
      </c>
      <c r="G110" s="23">
        <v>5</v>
      </c>
      <c r="H110" s="24">
        <v>10</v>
      </c>
      <c r="I110" s="44"/>
      <c r="K110" s="28">
        <f t="shared" si="34"/>
        <v>59</v>
      </c>
    </row>
    <row r="111" spans="1:11">
      <c r="A111" s="98">
        <v>6</v>
      </c>
      <c r="B111" s="100" t="s">
        <v>8</v>
      </c>
      <c r="C111" s="96">
        <f t="shared" ref="C111:H111" si="35">SUBTOTAL(9,C112:C128)</f>
        <v>240</v>
      </c>
      <c r="D111" s="96">
        <f t="shared" si="35"/>
        <v>85</v>
      </c>
      <c r="E111" s="96">
        <f t="shared" si="35"/>
        <v>155</v>
      </c>
      <c r="F111" s="96">
        <f t="shared" si="35"/>
        <v>360</v>
      </c>
      <c r="G111" s="96">
        <f t="shared" si="35"/>
        <v>115</v>
      </c>
      <c r="H111" s="96">
        <f t="shared" si="35"/>
        <v>245</v>
      </c>
      <c r="I111" s="101"/>
      <c r="K111" s="19"/>
    </row>
    <row r="112" spans="1:11">
      <c r="A112" s="22" t="s">
        <v>142</v>
      </c>
      <c r="B112" s="13" t="s">
        <v>65</v>
      </c>
      <c r="C112" s="24">
        <f>SUM(D112:E112)</f>
        <v>90</v>
      </c>
      <c r="D112" s="24">
        <v>40</v>
      </c>
      <c r="E112" s="24">
        <v>50</v>
      </c>
      <c r="F112" s="24">
        <f>SUM(G112:H112)</f>
        <v>130</v>
      </c>
      <c r="G112" s="24">
        <v>50</v>
      </c>
      <c r="H112" s="24">
        <v>80</v>
      </c>
      <c r="I112" s="43"/>
      <c r="K112" s="21"/>
    </row>
    <row r="113" spans="1:11">
      <c r="A113" s="22" t="s">
        <v>143</v>
      </c>
      <c r="B113" s="13" t="s">
        <v>38</v>
      </c>
      <c r="C113" s="24">
        <f t="shared" ref="C113:H113" si="36">SUBTOTAL(9,C114:C128)</f>
        <v>150</v>
      </c>
      <c r="D113" s="26">
        <f t="shared" si="36"/>
        <v>45</v>
      </c>
      <c r="E113" s="26">
        <f t="shared" si="36"/>
        <v>105</v>
      </c>
      <c r="F113" s="24">
        <f t="shared" si="36"/>
        <v>230</v>
      </c>
      <c r="G113" s="24">
        <f t="shared" si="36"/>
        <v>65</v>
      </c>
      <c r="H113" s="24">
        <f t="shared" si="36"/>
        <v>165</v>
      </c>
      <c r="I113" s="43"/>
      <c r="K113" s="22"/>
    </row>
    <row r="114" spans="1:11" ht="25.5">
      <c r="A114" s="29">
        <v>1</v>
      </c>
      <c r="B114" s="15" t="s">
        <v>84</v>
      </c>
      <c r="C114" s="24">
        <f>SUM(D114:E114)</f>
        <v>10</v>
      </c>
      <c r="D114" s="25">
        <v>3</v>
      </c>
      <c r="E114" s="26">
        <v>7</v>
      </c>
      <c r="F114" s="24">
        <f>SUM(G114:H114)</f>
        <v>20</v>
      </c>
      <c r="G114" s="23">
        <v>3</v>
      </c>
      <c r="H114" s="24">
        <v>17</v>
      </c>
      <c r="I114" s="44" t="s">
        <v>219</v>
      </c>
      <c r="K114" s="29">
        <v>60</v>
      </c>
    </row>
    <row r="115" spans="1:11">
      <c r="A115" s="29">
        <f>A114+1</f>
        <v>2</v>
      </c>
      <c r="B115" s="12" t="s">
        <v>85</v>
      </c>
      <c r="C115" s="24">
        <f t="shared" ref="C115:C128" si="37">SUM(D115:E115)</f>
        <v>10</v>
      </c>
      <c r="D115" s="25">
        <v>3</v>
      </c>
      <c r="E115" s="26">
        <v>7</v>
      </c>
      <c r="F115" s="24">
        <f t="shared" ref="F115:F128" si="38">SUM(G115:H115)</f>
        <v>20</v>
      </c>
      <c r="G115" s="23">
        <v>5</v>
      </c>
      <c r="H115" s="24">
        <v>15</v>
      </c>
      <c r="I115" s="44" t="s">
        <v>217</v>
      </c>
      <c r="K115" s="29">
        <f>K114+1</f>
        <v>61</v>
      </c>
    </row>
    <row r="116" spans="1:11">
      <c r="A116" s="29">
        <f>A115+1</f>
        <v>3</v>
      </c>
      <c r="B116" s="12" t="s">
        <v>86</v>
      </c>
      <c r="C116" s="24">
        <f t="shared" si="37"/>
        <v>10</v>
      </c>
      <c r="D116" s="25">
        <v>3</v>
      </c>
      <c r="E116" s="26">
        <v>7</v>
      </c>
      <c r="F116" s="24">
        <f t="shared" si="38"/>
        <v>15</v>
      </c>
      <c r="G116" s="23">
        <v>5</v>
      </c>
      <c r="H116" s="24">
        <v>10</v>
      </c>
      <c r="I116" s="44"/>
      <c r="K116" s="29">
        <f>K115+1</f>
        <v>62</v>
      </c>
    </row>
    <row r="117" spans="1:11">
      <c r="A117" s="29">
        <f>A116+1</f>
        <v>4</v>
      </c>
      <c r="B117" s="12" t="s">
        <v>87</v>
      </c>
      <c r="C117" s="24">
        <f t="shared" si="37"/>
        <v>10</v>
      </c>
      <c r="D117" s="25">
        <v>3</v>
      </c>
      <c r="E117" s="26">
        <v>7</v>
      </c>
      <c r="F117" s="24">
        <f t="shared" si="38"/>
        <v>15</v>
      </c>
      <c r="G117" s="23">
        <v>5</v>
      </c>
      <c r="H117" s="24">
        <v>10</v>
      </c>
      <c r="I117" s="44"/>
      <c r="K117" s="29">
        <f>K116+1</f>
        <v>63</v>
      </c>
    </row>
    <row r="118" spans="1:11">
      <c r="A118" s="29">
        <f>A117+1</f>
        <v>5</v>
      </c>
      <c r="B118" s="12" t="s">
        <v>88</v>
      </c>
      <c r="C118" s="24">
        <f t="shared" si="37"/>
        <v>10</v>
      </c>
      <c r="D118" s="25">
        <v>3</v>
      </c>
      <c r="E118" s="26">
        <v>7</v>
      </c>
      <c r="F118" s="24">
        <f t="shared" si="38"/>
        <v>10</v>
      </c>
      <c r="G118" s="23">
        <v>3</v>
      </c>
      <c r="H118" s="24">
        <v>7</v>
      </c>
      <c r="I118" s="44" t="s">
        <v>211</v>
      </c>
      <c r="K118" s="29">
        <f>K117+1</f>
        <v>64</v>
      </c>
    </row>
    <row r="119" spans="1:11" ht="25.5">
      <c r="A119" s="29">
        <f>A118+1</f>
        <v>6</v>
      </c>
      <c r="B119" s="12" t="s">
        <v>89</v>
      </c>
      <c r="C119" s="24">
        <f t="shared" si="37"/>
        <v>10</v>
      </c>
      <c r="D119" s="25">
        <v>3</v>
      </c>
      <c r="E119" s="26">
        <v>7</v>
      </c>
      <c r="F119" s="24">
        <f t="shared" si="38"/>
        <v>20</v>
      </c>
      <c r="G119" s="23">
        <v>3</v>
      </c>
      <c r="H119" s="24">
        <v>17</v>
      </c>
      <c r="I119" s="44" t="s">
        <v>216</v>
      </c>
      <c r="K119" s="29">
        <f>K118+1</f>
        <v>65</v>
      </c>
    </row>
    <row r="120" spans="1:11">
      <c r="A120" s="29">
        <v>7</v>
      </c>
      <c r="B120" s="12" t="s">
        <v>90</v>
      </c>
      <c r="C120" s="24">
        <f t="shared" si="37"/>
        <v>10</v>
      </c>
      <c r="D120" s="25">
        <v>3</v>
      </c>
      <c r="E120" s="26">
        <v>7</v>
      </c>
      <c r="F120" s="24">
        <f t="shared" si="38"/>
        <v>10</v>
      </c>
      <c r="G120" s="23">
        <v>3</v>
      </c>
      <c r="H120" s="24">
        <v>7</v>
      </c>
      <c r="I120" s="44" t="s">
        <v>211</v>
      </c>
      <c r="K120" s="29">
        <f t="shared" ref="K120:K128" si="39">K119+1</f>
        <v>66</v>
      </c>
    </row>
    <row r="121" spans="1:11">
      <c r="A121" s="29">
        <f>A120+1</f>
        <v>8</v>
      </c>
      <c r="B121" s="12" t="s">
        <v>91</v>
      </c>
      <c r="C121" s="24">
        <f t="shared" si="37"/>
        <v>10</v>
      </c>
      <c r="D121" s="25">
        <v>3</v>
      </c>
      <c r="E121" s="26">
        <v>7</v>
      </c>
      <c r="F121" s="24">
        <f t="shared" si="38"/>
        <v>15</v>
      </c>
      <c r="G121" s="23">
        <v>5</v>
      </c>
      <c r="H121" s="24">
        <v>10</v>
      </c>
      <c r="I121" s="44"/>
      <c r="K121" s="29">
        <f t="shared" si="39"/>
        <v>67</v>
      </c>
    </row>
    <row r="122" spans="1:11">
      <c r="A122" s="29">
        <f>A121+1</f>
        <v>9</v>
      </c>
      <c r="B122" s="12" t="s">
        <v>92</v>
      </c>
      <c r="C122" s="24">
        <f t="shared" si="37"/>
        <v>10</v>
      </c>
      <c r="D122" s="25">
        <v>3</v>
      </c>
      <c r="E122" s="26">
        <v>7</v>
      </c>
      <c r="F122" s="24">
        <f t="shared" si="38"/>
        <v>10</v>
      </c>
      <c r="G122" s="23">
        <v>3</v>
      </c>
      <c r="H122" s="24">
        <v>7</v>
      </c>
      <c r="I122" s="44" t="s">
        <v>212</v>
      </c>
      <c r="K122" s="29">
        <f t="shared" si="39"/>
        <v>68</v>
      </c>
    </row>
    <row r="123" spans="1:11">
      <c r="A123" s="29">
        <f>A122+1</f>
        <v>10</v>
      </c>
      <c r="B123" s="12" t="s">
        <v>93</v>
      </c>
      <c r="C123" s="24">
        <f t="shared" si="37"/>
        <v>10</v>
      </c>
      <c r="D123" s="25">
        <v>3</v>
      </c>
      <c r="E123" s="26">
        <v>7</v>
      </c>
      <c r="F123" s="24">
        <f t="shared" si="38"/>
        <v>15</v>
      </c>
      <c r="G123" s="23">
        <v>5</v>
      </c>
      <c r="H123" s="24">
        <v>10</v>
      </c>
      <c r="I123" s="44"/>
      <c r="K123" s="29">
        <f t="shared" si="39"/>
        <v>69</v>
      </c>
    </row>
    <row r="124" spans="1:11">
      <c r="A124" s="29">
        <f>A123+1</f>
        <v>11</v>
      </c>
      <c r="B124" s="12" t="s">
        <v>94</v>
      </c>
      <c r="C124" s="24">
        <f t="shared" si="37"/>
        <v>10</v>
      </c>
      <c r="D124" s="25">
        <v>3</v>
      </c>
      <c r="E124" s="26">
        <v>7</v>
      </c>
      <c r="F124" s="24">
        <f t="shared" si="38"/>
        <v>15</v>
      </c>
      <c r="G124" s="23">
        <v>5</v>
      </c>
      <c r="H124" s="24">
        <v>10</v>
      </c>
      <c r="I124" s="44"/>
      <c r="K124" s="29">
        <f t="shared" si="39"/>
        <v>70</v>
      </c>
    </row>
    <row r="125" spans="1:11">
      <c r="A125" s="29">
        <v>12</v>
      </c>
      <c r="B125" s="12" t="s">
        <v>95</v>
      </c>
      <c r="C125" s="24">
        <f t="shared" si="37"/>
        <v>10</v>
      </c>
      <c r="D125" s="25">
        <v>3</v>
      </c>
      <c r="E125" s="26">
        <v>7</v>
      </c>
      <c r="F125" s="24">
        <f t="shared" si="38"/>
        <v>20</v>
      </c>
      <c r="G125" s="23">
        <v>5</v>
      </c>
      <c r="H125" s="24">
        <v>15</v>
      </c>
      <c r="I125" s="44" t="s">
        <v>217</v>
      </c>
      <c r="K125" s="29">
        <f t="shared" si="39"/>
        <v>71</v>
      </c>
    </row>
    <row r="126" spans="1:11">
      <c r="A126" s="27">
        <v>13</v>
      </c>
      <c r="B126" s="12" t="s">
        <v>96</v>
      </c>
      <c r="C126" s="24">
        <f t="shared" si="37"/>
        <v>10</v>
      </c>
      <c r="D126" s="25">
        <v>3</v>
      </c>
      <c r="E126" s="26">
        <v>7</v>
      </c>
      <c r="F126" s="24">
        <f t="shared" si="38"/>
        <v>15</v>
      </c>
      <c r="G126" s="23">
        <v>5</v>
      </c>
      <c r="H126" s="24">
        <v>10</v>
      </c>
      <c r="I126" s="44"/>
      <c r="K126" s="29">
        <f t="shared" si="39"/>
        <v>72</v>
      </c>
    </row>
    <row r="127" spans="1:11">
      <c r="A127" s="27">
        <v>14</v>
      </c>
      <c r="B127" s="12" t="s">
        <v>97</v>
      </c>
      <c r="C127" s="24">
        <f t="shared" si="37"/>
        <v>10</v>
      </c>
      <c r="D127" s="25">
        <v>3</v>
      </c>
      <c r="E127" s="26">
        <v>7</v>
      </c>
      <c r="F127" s="24">
        <f t="shared" si="38"/>
        <v>15</v>
      </c>
      <c r="G127" s="23">
        <v>5</v>
      </c>
      <c r="H127" s="24">
        <v>10</v>
      </c>
      <c r="I127" s="44"/>
      <c r="K127" s="29">
        <f t="shared" si="39"/>
        <v>73</v>
      </c>
    </row>
    <row r="128" spans="1:11">
      <c r="A128" s="27">
        <v>15</v>
      </c>
      <c r="B128" s="12" t="s">
        <v>98</v>
      </c>
      <c r="C128" s="24">
        <f t="shared" si="37"/>
        <v>10</v>
      </c>
      <c r="D128" s="25">
        <v>3</v>
      </c>
      <c r="E128" s="26">
        <v>7</v>
      </c>
      <c r="F128" s="24">
        <f t="shared" si="38"/>
        <v>15</v>
      </c>
      <c r="G128" s="23">
        <v>5</v>
      </c>
      <c r="H128" s="24">
        <v>10</v>
      </c>
      <c r="I128" s="44"/>
      <c r="K128" s="29">
        <f t="shared" si="39"/>
        <v>74</v>
      </c>
    </row>
    <row r="129" spans="1:11">
      <c r="A129" s="98">
        <v>7</v>
      </c>
      <c r="B129" s="100" t="s">
        <v>9</v>
      </c>
      <c r="C129" s="96">
        <f t="shared" ref="C129:H129" si="40">SUBTOTAL(9,C130:C141)</f>
        <v>190</v>
      </c>
      <c r="D129" s="96">
        <f t="shared" si="40"/>
        <v>70</v>
      </c>
      <c r="E129" s="96">
        <f t="shared" si="40"/>
        <v>120</v>
      </c>
      <c r="F129" s="96">
        <f t="shared" si="40"/>
        <v>320</v>
      </c>
      <c r="G129" s="96">
        <f t="shared" si="40"/>
        <v>120</v>
      </c>
      <c r="H129" s="96">
        <f t="shared" si="40"/>
        <v>200</v>
      </c>
      <c r="I129" s="43"/>
      <c r="K129" s="19"/>
    </row>
    <row r="130" spans="1:11" ht="25.5">
      <c r="A130" s="22" t="s">
        <v>144</v>
      </c>
      <c r="B130" s="13" t="s">
        <v>65</v>
      </c>
      <c r="C130" s="24">
        <f>SUM(D130:E130)</f>
        <v>90</v>
      </c>
      <c r="D130" s="24">
        <v>40</v>
      </c>
      <c r="E130" s="24">
        <v>50</v>
      </c>
      <c r="F130" s="24">
        <f>SUM(G130:H130)</f>
        <v>180</v>
      </c>
      <c r="G130" s="24">
        <v>80</v>
      </c>
      <c r="H130" s="24">
        <v>100</v>
      </c>
      <c r="I130" s="97" t="s">
        <v>218</v>
      </c>
      <c r="K130" s="21"/>
    </row>
    <row r="131" spans="1:11">
      <c r="A131" s="22" t="s">
        <v>145</v>
      </c>
      <c r="B131" s="13" t="s">
        <v>38</v>
      </c>
      <c r="C131" s="24">
        <f t="shared" ref="C131:H131" si="41">SUBTOTAL(9,C132:C141)</f>
        <v>100</v>
      </c>
      <c r="D131" s="26">
        <f t="shared" si="41"/>
        <v>30</v>
      </c>
      <c r="E131" s="26">
        <f t="shared" si="41"/>
        <v>70</v>
      </c>
      <c r="F131" s="24">
        <f t="shared" si="41"/>
        <v>140</v>
      </c>
      <c r="G131" s="24">
        <f t="shared" si="41"/>
        <v>40</v>
      </c>
      <c r="H131" s="24">
        <f t="shared" si="41"/>
        <v>100</v>
      </c>
      <c r="I131" s="43"/>
      <c r="K131" s="22"/>
    </row>
    <row r="132" spans="1:11">
      <c r="A132" s="29">
        <v>1</v>
      </c>
      <c r="B132" s="12" t="s">
        <v>99</v>
      </c>
      <c r="C132" s="24">
        <f>SUM(D132:E132)</f>
        <v>10</v>
      </c>
      <c r="D132" s="25">
        <v>3</v>
      </c>
      <c r="E132" s="26">
        <v>7</v>
      </c>
      <c r="F132" s="24">
        <f>SUM(G132:H132)</f>
        <v>15</v>
      </c>
      <c r="G132" s="23">
        <v>5</v>
      </c>
      <c r="H132" s="24">
        <v>10</v>
      </c>
      <c r="I132" s="44"/>
      <c r="K132" s="29">
        <v>75</v>
      </c>
    </row>
    <row r="133" spans="1:11">
      <c r="A133" s="29">
        <f>A132+1</f>
        <v>2</v>
      </c>
      <c r="B133" s="15" t="s">
        <v>13</v>
      </c>
      <c r="C133" s="24">
        <f t="shared" ref="C133:C141" si="42">SUM(D133:E133)</f>
        <v>10</v>
      </c>
      <c r="D133" s="25">
        <v>3</v>
      </c>
      <c r="E133" s="26">
        <v>7</v>
      </c>
      <c r="F133" s="24">
        <f t="shared" ref="F133:F141" si="43">SUM(G133:H133)</f>
        <v>10</v>
      </c>
      <c r="G133" s="23">
        <v>3</v>
      </c>
      <c r="H133" s="24">
        <v>7</v>
      </c>
      <c r="I133" s="44" t="s">
        <v>212</v>
      </c>
      <c r="K133" s="29">
        <f>K132+1</f>
        <v>76</v>
      </c>
    </row>
    <row r="134" spans="1:11" ht="25.5">
      <c r="A134" s="29">
        <f t="shared" ref="A134:A141" si="44">A133+1</f>
        <v>3</v>
      </c>
      <c r="B134" s="12" t="s">
        <v>100</v>
      </c>
      <c r="C134" s="24">
        <f t="shared" si="42"/>
        <v>10</v>
      </c>
      <c r="D134" s="25">
        <v>3</v>
      </c>
      <c r="E134" s="26">
        <v>7</v>
      </c>
      <c r="F134" s="24">
        <f t="shared" si="43"/>
        <v>20</v>
      </c>
      <c r="G134" s="23">
        <v>3</v>
      </c>
      <c r="H134" s="24">
        <v>17</v>
      </c>
      <c r="I134" s="44" t="s">
        <v>216</v>
      </c>
      <c r="K134" s="29">
        <f t="shared" ref="K134:K141" si="45">K133+1</f>
        <v>77</v>
      </c>
    </row>
    <row r="135" spans="1:11">
      <c r="A135" s="29">
        <f t="shared" si="44"/>
        <v>4</v>
      </c>
      <c r="B135" s="12" t="s">
        <v>101</v>
      </c>
      <c r="C135" s="24">
        <f t="shared" si="42"/>
        <v>10</v>
      </c>
      <c r="D135" s="25">
        <v>3</v>
      </c>
      <c r="E135" s="26">
        <v>7</v>
      </c>
      <c r="F135" s="24">
        <f t="shared" si="43"/>
        <v>10</v>
      </c>
      <c r="G135" s="23">
        <v>3</v>
      </c>
      <c r="H135" s="24">
        <v>7</v>
      </c>
      <c r="I135" s="44" t="s">
        <v>212</v>
      </c>
      <c r="K135" s="29">
        <f t="shared" si="45"/>
        <v>78</v>
      </c>
    </row>
    <row r="136" spans="1:11">
      <c r="A136" s="29">
        <f t="shared" si="44"/>
        <v>5</v>
      </c>
      <c r="B136" s="12" t="s">
        <v>102</v>
      </c>
      <c r="C136" s="24">
        <f t="shared" si="42"/>
        <v>10</v>
      </c>
      <c r="D136" s="25">
        <v>3</v>
      </c>
      <c r="E136" s="26">
        <v>7</v>
      </c>
      <c r="F136" s="24">
        <f t="shared" si="43"/>
        <v>10</v>
      </c>
      <c r="G136" s="23">
        <v>3</v>
      </c>
      <c r="H136" s="24">
        <v>7</v>
      </c>
      <c r="I136" s="44" t="s">
        <v>212</v>
      </c>
      <c r="K136" s="29">
        <f t="shared" si="45"/>
        <v>79</v>
      </c>
    </row>
    <row r="137" spans="1:11">
      <c r="A137" s="29">
        <f t="shared" si="44"/>
        <v>6</v>
      </c>
      <c r="B137" s="12" t="s">
        <v>103</v>
      </c>
      <c r="C137" s="24">
        <f t="shared" si="42"/>
        <v>10</v>
      </c>
      <c r="D137" s="25">
        <v>3</v>
      </c>
      <c r="E137" s="26">
        <v>7</v>
      </c>
      <c r="F137" s="24">
        <f t="shared" si="43"/>
        <v>10</v>
      </c>
      <c r="G137" s="23">
        <v>3</v>
      </c>
      <c r="H137" s="24">
        <v>7</v>
      </c>
      <c r="I137" s="44" t="s">
        <v>212</v>
      </c>
      <c r="K137" s="29">
        <f t="shared" si="45"/>
        <v>80</v>
      </c>
    </row>
    <row r="138" spans="1:11">
      <c r="A138" s="29">
        <f t="shared" si="44"/>
        <v>7</v>
      </c>
      <c r="B138" s="12" t="s">
        <v>104</v>
      </c>
      <c r="C138" s="24">
        <f t="shared" si="42"/>
        <v>10</v>
      </c>
      <c r="D138" s="25">
        <v>3</v>
      </c>
      <c r="E138" s="26">
        <v>7</v>
      </c>
      <c r="F138" s="24">
        <f t="shared" si="43"/>
        <v>15</v>
      </c>
      <c r="G138" s="23">
        <v>5</v>
      </c>
      <c r="H138" s="24">
        <v>10</v>
      </c>
      <c r="I138" s="44"/>
      <c r="K138" s="29">
        <f t="shared" si="45"/>
        <v>81</v>
      </c>
    </row>
    <row r="139" spans="1:11">
      <c r="A139" s="29">
        <f t="shared" si="44"/>
        <v>8</v>
      </c>
      <c r="B139" s="12" t="s">
        <v>105</v>
      </c>
      <c r="C139" s="24">
        <f t="shared" si="42"/>
        <v>10</v>
      </c>
      <c r="D139" s="25">
        <v>3</v>
      </c>
      <c r="E139" s="26">
        <v>7</v>
      </c>
      <c r="F139" s="24">
        <f t="shared" si="43"/>
        <v>20</v>
      </c>
      <c r="G139" s="23">
        <v>5</v>
      </c>
      <c r="H139" s="24">
        <v>15</v>
      </c>
      <c r="I139" s="44" t="s">
        <v>217</v>
      </c>
      <c r="K139" s="29">
        <f t="shared" si="45"/>
        <v>82</v>
      </c>
    </row>
    <row r="140" spans="1:11">
      <c r="A140" s="29">
        <f t="shared" si="44"/>
        <v>9</v>
      </c>
      <c r="B140" s="12" t="s">
        <v>106</v>
      </c>
      <c r="C140" s="24">
        <f t="shared" si="42"/>
        <v>10</v>
      </c>
      <c r="D140" s="25">
        <v>3</v>
      </c>
      <c r="E140" s="26">
        <v>7</v>
      </c>
      <c r="F140" s="24">
        <f t="shared" si="43"/>
        <v>15</v>
      </c>
      <c r="G140" s="23">
        <v>5</v>
      </c>
      <c r="H140" s="24">
        <v>10</v>
      </c>
      <c r="I140" s="44"/>
      <c r="K140" s="29">
        <f t="shared" si="45"/>
        <v>83</v>
      </c>
    </row>
    <row r="141" spans="1:11">
      <c r="A141" s="29">
        <f t="shared" si="44"/>
        <v>10</v>
      </c>
      <c r="B141" s="12" t="s">
        <v>107</v>
      </c>
      <c r="C141" s="24">
        <f t="shared" si="42"/>
        <v>10</v>
      </c>
      <c r="D141" s="25">
        <v>3</v>
      </c>
      <c r="E141" s="26">
        <v>7</v>
      </c>
      <c r="F141" s="24">
        <f t="shared" si="43"/>
        <v>15</v>
      </c>
      <c r="G141" s="23">
        <v>5</v>
      </c>
      <c r="H141" s="24">
        <v>10</v>
      </c>
      <c r="I141" s="44"/>
      <c r="K141" s="30">
        <f t="shared" si="45"/>
        <v>84</v>
      </c>
    </row>
    <row r="142" spans="1:11" s="9" customFormat="1" ht="15.75">
      <c r="A142" s="98">
        <v>8</v>
      </c>
      <c r="B142" s="100" t="s">
        <v>10</v>
      </c>
      <c r="C142" s="96">
        <f t="shared" ref="C142:E142" si="46">SUBTOTAL(9,C143:C164)</f>
        <v>290</v>
      </c>
      <c r="D142" s="96">
        <f t="shared" si="46"/>
        <v>100</v>
      </c>
      <c r="E142" s="96">
        <f t="shared" si="46"/>
        <v>190</v>
      </c>
      <c r="F142" s="96">
        <f>SUBTOTAL(9,F143:F165)</f>
        <v>533</v>
      </c>
      <c r="G142" s="96">
        <f t="shared" ref="G142:H142" si="47">SUBTOTAL(9,G143:G165)</f>
        <v>174</v>
      </c>
      <c r="H142" s="96">
        <f t="shared" si="47"/>
        <v>359</v>
      </c>
      <c r="I142" s="43"/>
      <c r="J142" s="10"/>
      <c r="K142" s="19"/>
    </row>
    <row r="143" spans="1:11" ht="25.5">
      <c r="A143" s="22" t="s">
        <v>146</v>
      </c>
      <c r="B143" s="13" t="s">
        <v>65</v>
      </c>
      <c r="C143" s="24">
        <f>SUM(D143:E143)</f>
        <v>90</v>
      </c>
      <c r="D143" s="24">
        <v>40</v>
      </c>
      <c r="E143" s="24">
        <v>50</v>
      </c>
      <c r="F143" s="24">
        <f>SUM(G143:H143)</f>
        <v>180</v>
      </c>
      <c r="G143" s="24">
        <v>80</v>
      </c>
      <c r="H143" s="24">
        <v>100</v>
      </c>
      <c r="I143" s="97" t="s">
        <v>209</v>
      </c>
      <c r="K143" s="21"/>
    </row>
    <row r="144" spans="1:11">
      <c r="A144" s="22" t="s">
        <v>147</v>
      </c>
      <c r="B144" s="13" t="s">
        <v>38</v>
      </c>
      <c r="C144" s="24">
        <f t="shared" ref="C144:H144" si="48">SUBTOTAL(9,C145:C164)</f>
        <v>200</v>
      </c>
      <c r="D144" s="24">
        <f t="shared" si="48"/>
        <v>60</v>
      </c>
      <c r="E144" s="24">
        <f t="shared" si="48"/>
        <v>140</v>
      </c>
      <c r="F144" s="24">
        <f t="shared" si="48"/>
        <v>310</v>
      </c>
      <c r="G144" s="24">
        <f t="shared" si="48"/>
        <v>94</v>
      </c>
      <c r="H144" s="24">
        <f t="shared" si="48"/>
        <v>216</v>
      </c>
      <c r="I144" s="43"/>
      <c r="K144" s="22"/>
    </row>
    <row r="145" spans="1:11">
      <c r="A145" s="29">
        <v>1</v>
      </c>
      <c r="B145" s="15" t="s">
        <v>108</v>
      </c>
      <c r="C145" s="24">
        <f>SUM(D145:E145)</f>
        <v>10</v>
      </c>
      <c r="D145" s="25">
        <v>3</v>
      </c>
      <c r="E145" s="26">
        <v>7</v>
      </c>
      <c r="F145" s="24">
        <f>SUM(G145:H145)</f>
        <v>15</v>
      </c>
      <c r="G145" s="23">
        <v>5</v>
      </c>
      <c r="H145" s="24">
        <v>10</v>
      </c>
      <c r="I145" s="44"/>
      <c r="K145" s="31">
        <v>85</v>
      </c>
    </row>
    <row r="146" spans="1:11">
      <c r="A146" s="29">
        <v>2</v>
      </c>
      <c r="B146" s="12" t="s">
        <v>109</v>
      </c>
      <c r="C146" s="24">
        <f t="shared" ref="C146:C163" si="49">SUM(D146:E146)</f>
        <v>10</v>
      </c>
      <c r="D146" s="25">
        <v>3</v>
      </c>
      <c r="E146" s="26">
        <v>7</v>
      </c>
      <c r="F146" s="24">
        <f t="shared" ref="F146:F163" si="50">SUM(G146:H146)</f>
        <v>15</v>
      </c>
      <c r="G146" s="23">
        <v>5</v>
      </c>
      <c r="H146" s="24">
        <v>10</v>
      </c>
      <c r="I146" s="44"/>
      <c r="K146" s="29">
        <f t="shared" ref="K146:K164" si="51">K145+1</f>
        <v>86</v>
      </c>
    </row>
    <row r="147" spans="1:11" ht="25.5">
      <c r="A147" s="29">
        <v>3</v>
      </c>
      <c r="B147" s="12" t="s">
        <v>53</v>
      </c>
      <c r="C147" s="24">
        <f t="shared" si="49"/>
        <v>10</v>
      </c>
      <c r="D147" s="25">
        <v>3</v>
      </c>
      <c r="E147" s="26">
        <v>7</v>
      </c>
      <c r="F147" s="24">
        <f t="shared" si="50"/>
        <v>20</v>
      </c>
      <c r="G147" s="23">
        <v>3</v>
      </c>
      <c r="H147" s="24">
        <v>17</v>
      </c>
      <c r="I147" s="44" t="s">
        <v>219</v>
      </c>
      <c r="K147" s="30">
        <f t="shared" si="51"/>
        <v>87</v>
      </c>
    </row>
    <row r="148" spans="1:11">
      <c r="A148" s="29">
        <v>4</v>
      </c>
      <c r="B148" s="12" t="s">
        <v>110</v>
      </c>
      <c r="C148" s="24">
        <f t="shared" si="49"/>
        <v>10</v>
      </c>
      <c r="D148" s="25">
        <v>3</v>
      </c>
      <c r="E148" s="26">
        <v>7</v>
      </c>
      <c r="F148" s="24">
        <f t="shared" si="50"/>
        <v>15</v>
      </c>
      <c r="G148" s="23">
        <v>5</v>
      </c>
      <c r="H148" s="24">
        <v>10</v>
      </c>
      <c r="I148" s="44"/>
      <c r="K148" s="30">
        <f t="shared" si="51"/>
        <v>88</v>
      </c>
    </row>
    <row r="149" spans="1:11">
      <c r="A149" s="29">
        <f t="shared" ref="A149:A162" si="52">A148+1</f>
        <v>5</v>
      </c>
      <c r="B149" s="12" t="s">
        <v>111</v>
      </c>
      <c r="C149" s="24">
        <f t="shared" si="49"/>
        <v>10</v>
      </c>
      <c r="D149" s="25">
        <v>3</v>
      </c>
      <c r="E149" s="26">
        <v>7</v>
      </c>
      <c r="F149" s="24">
        <f t="shared" si="50"/>
        <v>15</v>
      </c>
      <c r="G149" s="23">
        <v>5</v>
      </c>
      <c r="H149" s="24">
        <v>10</v>
      </c>
      <c r="I149" s="44"/>
      <c r="K149" s="30">
        <f t="shared" si="51"/>
        <v>89</v>
      </c>
    </row>
    <row r="150" spans="1:11">
      <c r="A150" s="29">
        <f t="shared" si="52"/>
        <v>6</v>
      </c>
      <c r="B150" s="12" t="s">
        <v>112</v>
      </c>
      <c r="C150" s="24">
        <f t="shared" si="49"/>
        <v>10</v>
      </c>
      <c r="D150" s="25">
        <v>3</v>
      </c>
      <c r="E150" s="26">
        <v>7</v>
      </c>
      <c r="F150" s="24">
        <f t="shared" si="50"/>
        <v>15</v>
      </c>
      <c r="G150" s="23">
        <v>5</v>
      </c>
      <c r="H150" s="24">
        <v>10</v>
      </c>
      <c r="I150" s="44"/>
      <c r="K150" s="30">
        <f t="shared" si="51"/>
        <v>90</v>
      </c>
    </row>
    <row r="151" spans="1:11">
      <c r="A151" s="29">
        <f t="shared" si="52"/>
        <v>7</v>
      </c>
      <c r="B151" s="12" t="s">
        <v>113</v>
      </c>
      <c r="C151" s="24">
        <f t="shared" si="49"/>
        <v>10</v>
      </c>
      <c r="D151" s="25">
        <v>3</v>
      </c>
      <c r="E151" s="26">
        <v>7</v>
      </c>
      <c r="F151" s="24">
        <f t="shared" si="50"/>
        <v>15</v>
      </c>
      <c r="G151" s="23">
        <v>5</v>
      </c>
      <c r="H151" s="24">
        <v>10</v>
      </c>
      <c r="I151" s="44"/>
      <c r="K151" s="30">
        <f t="shared" si="51"/>
        <v>91</v>
      </c>
    </row>
    <row r="152" spans="1:11">
      <c r="A152" s="29">
        <f t="shared" si="52"/>
        <v>8</v>
      </c>
      <c r="B152" s="12" t="s">
        <v>114</v>
      </c>
      <c r="C152" s="24">
        <f t="shared" si="49"/>
        <v>10</v>
      </c>
      <c r="D152" s="25">
        <v>3</v>
      </c>
      <c r="E152" s="26">
        <v>7</v>
      </c>
      <c r="F152" s="24">
        <f t="shared" si="50"/>
        <v>15</v>
      </c>
      <c r="G152" s="23">
        <v>5</v>
      </c>
      <c r="H152" s="24">
        <v>10</v>
      </c>
      <c r="I152" s="44"/>
      <c r="K152" s="30">
        <f t="shared" si="51"/>
        <v>92</v>
      </c>
    </row>
    <row r="153" spans="1:11">
      <c r="A153" s="29">
        <f t="shared" si="52"/>
        <v>9</v>
      </c>
      <c r="B153" s="12" t="s">
        <v>115</v>
      </c>
      <c r="C153" s="24">
        <f t="shared" si="49"/>
        <v>10</v>
      </c>
      <c r="D153" s="25">
        <v>3</v>
      </c>
      <c r="E153" s="26">
        <v>7</v>
      </c>
      <c r="F153" s="24">
        <f t="shared" si="50"/>
        <v>15</v>
      </c>
      <c r="G153" s="23">
        <v>5</v>
      </c>
      <c r="H153" s="24">
        <v>10</v>
      </c>
      <c r="I153" s="44"/>
      <c r="K153" s="30">
        <f t="shared" si="51"/>
        <v>93</v>
      </c>
    </row>
    <row r="154" spans="1:11">
      <c r="A154" s="29">
        <f t="shared" si="52"/>
        <v>10</v>
      </c>
      <c r="B154" s="12" t="s">
        <v>116</v>
      </c>
      <c r="C154" s="24">
        <f t="shared" si="49"/>
        <v>10</v>
      </c>
      <c r="D154" s="25">
        <v>3</v>
      </c>
      <c r="E154" s="26">
        <v>7</v>
      </c>
      <c r="F154" s="24">
        <f t="shared" si="50"/>
        <v>15</v>
      </c>
      <c r="G154" s="23">
        <v>5</v>
      </c>
      <c r="H154" s="24">
        <v>10</v>
      </c>
      <c r="I154" s="44"/>
      <c r="K154" s="30">
        <f t="shared" si="51"/>
        <v>94</v>
      </c>
    </row>
    <row r="155" spans="1:11">
      <c r="A155" s="29">
        <f t="shared" si="52"/>
        <v>11</v>
      </c>
      <c r="B155" s="12" t="s">
        <v>117</v>
      </c>
      <c r="C155" s="24">
        <f t="shared" si="49"/>
        <v>10</v>
      </c>
      <c r="D155" s="25">
        <v>3</v>
      </c>
      <c r="E155" s="26">
        <v>7</v>
      </c>
      <c r="F155" s="24">
        <f t="shared" si="50"/>
        <v>15</v>
      </c>
      <c r="G155" s="23">
        <v>5</v>
      </c>
      <c r="H155" s="24">
        <v>10</v>
      </c>
      <c r="I155" s="44"/>
      <c r="K155" s="30">
        <f t="shared" si="51"/>
        <v>95</v>
      </c>
    </row>
    <row r="156" spans="1:11">
      <c r="A156" s="29">
        <f t="shared" si="52"/>
        <v>12</v>
      </c>
      <c r="B156" s="12" t="s">
        <v>118</v>
      </c>
      <c r="C156" s="24">
        <f t="shared" si="49"/>
        <v>10</v>
      </c>
      <c r="D156" s="25">
        <v>3</v>
      </c>
      <c r="E156" s="26">
        <v>7</v>
      </c>
      <c r="F156" s="24">
        <f t="shared" si="50"/>
        <v>15</v>
      </c>
      <c r="G156" s="23">
        <v>5</v>
      </c>
      <c r="H156" s="24">
        <v>10</v>
      </c>
      <c r="I156" s="44"/>
      <c r="K156" s="30">
        <f t="shared" si="51"/>
        <v>96</v>
      </c>
    </row>
    <row r="157" spans="1:11">
      <c r="A157" s="29">
        <f t="shared" si="52"/>
        <v>13</v>
      </c>
      <c r="B157" s="12" t="s">
        <v>119</v>
      </c>
      <c r="C157" s="24">
        <f t="shared" si="49"/>
        <v>10</v>
      </c>
      <c r="D157" s="25">
        <v>3</v>
      </c>
      <c r="E157" s="26">
        <v>7</v>
      </c>
      <c r="F157" s="24">
        <f t="shared" si="50"/>
        <v>15</v>
      </c>
      <c r="G157" s="23">
        <v>5</v>
      </c>
      <c r="H157" s="24">
        <v>10</v>
      </c>
      <c r="I157" s="44"/>
      <c r="K157" s="30">
        <f t="shared" si="51"/>
        <v>97</v>
      </c>
    </row>
    <row r="158" spans="1:11">
      <c r="A158" s="29">
        <f t="shared" si="52"/>
        <v>14</v>
      </c>
      <c r="B158" s="12" t="s">
        <v>120</v>
      </c>
      <c r="C158" s="24">
        <f t="shared" si="49"/>
        <v>10</v>
      </c>
      <c r="D158" s="25">
        <v>3</v>
      </c>
      <c r="E158" s="26">
        <v>7</v>
      </c>
      <c r="F158" s="24">
        <f t="shared" si="50"/>
        <v>15</v>
      </c>
      <c r="G158" s="23">
        <v>5</v>
      </c>
      <c r="H158" s="24">
        <v>10</v>
      </c>
      <c r="I158" s="44"/>
      <c r="K158" s="30">
        <f t="shared" si="51"/>
        <v>98</v>
      </c>
    </row>
    <row r="159" spans="1:11">
      <c r="A159" s="29">
        <f t="shared" si="52"/>
        <v>15</v>
      </c>
      <c r="B159" s="12" t="s">
        <v>121</v>
      </c>
      <c r="C159" s="24">
        <f t="shared" si="49"/>
        <v>10</v>
      </c>
      <c r="D159" s="25">
        <v>3</v>
      </c>
      <c r="E159" s="26">
        <v>7</v>
      </c>
      <c r="F159" s="24">
        <f t="shared" si="50"/>
        <v>10</v>
      </c>
      <c r="G159" s="23">
        <v>3</v>
      </c>
      <c r="H159" s="24">
        <v>7</v>
      </c>
      <c r="I159" s="44" t="s">
        <v>211</v>
      </c>
      <c r="K159" s="30">
        <f t="shared" si="51"/>
        <v>99</v>
      </c>
    </row>
    <row r="160" spans="1:11">
      <c r="A160" s="29">
        <f t="shared" si="52"/>
        <v>16</v>
      </c>
      <c r="B160" s="12" t="s">
        <v>122</v>
      </c>
      <c r="C160" s="24">
        <f t="shared" si="49"/>
        <v>10</v>
      </c>
      <c r="D160" s="25">
        <v>3</v>
      </c>
      <c r="E160" s="26">
        <v>7</v>
      </c>
      <c r="F160" s="24">
        <f t="shared" si="50"/>
        <v>15</v>
      </c>
      <c r="G160" s="23">
        <v>5</v>
      </c>
      <c r="H160" s="24">
        <v>10</v>
      </c>
      <c r="I160" s="44"/>
      <c r="K160" s="30">
        <f t="shared" si="51"/>
        <v>100</v>
      </c>
    </row>
    <row r="161" spans="1:11">
      <c r="A161" s="27">
        <f t="shared" si="52"/>
        <v>17</v>
      </c>
      <c r="B161" s="12" t="s">
        <v>123</v>
      </c>
      <c r="C161" s="24">
        <f t="shared" si="49"/>
        <v>10</v>
      </c>
      <c r="D161" s="25">
        <v>3</v>
      </c>
      <c r="E161" s="26">
        <v>7</v>
      </c>
      <c r="F161" s="24">
        <f t="shared" si="50"/>
        <v>15</v>
      </c>
      <c r="G161" s="23">
        <v>5</v>
      </c>
      <c r="H161" s="24">
        <v>10</v>
      </c>
      <c r="I161" s="44"/>
      <c r="K161" s="30">
        <f t="shared" si="51"/>
        <v>101</v>
      </c>
    </row>
    <row r="162" spans="1:11">
      <c r="A162" s="27">
        <f t="shared" si="52"/>
        <v>18</v>
      </c>
      <c r="B162" s="12" t="s">
        <v>124</v>
      </c>
      <c r="C162" s="24">
        <f t="shared" si="49"/>
        <v>10</v>
      </c>
      <c r="D162" s="25">
        <v>3</v>
      </c>
      <c r="E162" s="26">
        <v>7</v>
      </c>
      <c r="F162" s="24">
        <f t="shared" si="50"/>
        <v>15</v>
      </c>
      <c r="G162" s="23">
        <v>5</v>
      </c>
      <c r="H162" s="24">
        <v>10</v>
      </c>
      <c r="I162" s="44"/>
      <c r="K162" s="30">
        <f t="shared" si="51"/>
        <v>102</v>
      </c>
    </row>
    <row r="163" spans="1:11" ht="25.5">
      <c r="A163" s="27">
        <f>A162+1</f>
        <v>19</v>
      </c>
      <c r="B163" s="12" t="s">
        <v>125</v>
      </c>
      <c r="C163" s="24">
        <f t="shared" si="49"/>
        <v>10</v>
      </c>
      <c r="D163" s="25">
        <v>3</v>
      </c>
      <c r="E163" s="26">
        <v>7</v>
      </c>
      <c r="F163" s="24">
        <f t="shared" si="50"/>
        <v>20</v>
      </c>
      <c r="G163" s="23">
        <v>3</v>
      </c>
      <c r="H163" s="24">
        <v>17</v>
      </c>
      <c r="I163" s="44" t="s">
        <v>221</v>
      </c>
      <c r="K163" s="30">
        <f t="shared" si="51"/>
        <v>103</v>
      </c>
    </row>
    <row r="164" spans="1:11">
      <c r="A164" s="27">
        <f>A163+1</f>
        <v>20</v>
      </c>
      <c r="B164" s="12" t="s">
        <v>126</v>
      </c>
      <c r="C164" s="23">
        <f>SUM(D164:E164)</f>
        <v>10</v>
      </c>
      <c r="D164" s="25">
        <v>3</v>
      </c>
      <c r="E164" s="25">
        <v>7</v>
      </c>
      <c r="F164" s="23">
        <f>SUM(G164:H164)</f>
        <v>20</v>
      </c>
      <c r="G164" s="23">
        <v>5</v>
      </c>
      <c r="H164" s="24">
        <v>15</v>
      </c>
      <c r="I164" s="44" t="s">
        <v>217</v>
      </c>
      <c r="K164" s="30">
        <f t="shared" si="51"/>
        <v>104</v>
      </c>
    </row>
    <row r="165" spans="1:11" ht="45">
      <c r="A165" s="22" t="s">
        <v>222</v>
      </c>
      <c r="B165" s="13" t="s">
        <v>223</v>
      </c>
      <c r="C165" s="23">
        <f>SUM(D165:E165)</f>
        <v>90</v>
      </c>
      <c r="D165" s="23">
        <v>40</v>
      </c>
      <c r="E165" s="23">
        <v>50</v>
      </c>
      <c r="F165" s="23">
        <f>SUM(G165:H165)</f>
        <v>43</v>
      </c>
      <c r="G165" s="23"/>
      <c r="H165" s="23">
        <v>43</v>
      </c>
      <c r="I165" s="97" t="s">
        <v>224</v>
      </c>
      <c r="K165" s="21"/>
    </row>
    <row r="166" spans="1:11" s="9" customFormat="1" ht="38.25">
      <c r="A166" s="102" t="s">
        <v>148</v>
      </c>
      <c r="B166" s="103" t="s">
        <v>225</v>
      </c>
      <c r="C166" s="104">
        <f>SUM(D166:E166)</f>
        <v>90</v>
      </c>
      <c r="D166" s="104">
        <v>40</v>
      </c>
      <c r="E166" s="104">
        <v>50</v>
      </c>
      <c r="F166" s="104">
        <f>SUM(G166:H166)</f>
        <v>160</v>
      </c>
      <c r="G166" s="104"/>
      <c r="H166" s="104">
        <v>160</v>
      </c>
      <c r="I166" s="52" t="s">
        <v>226</v>
      </c>
      <c r="J166" s="10"/>
      <c r="K166" s="51"/>
    </row>
    <row r="167" spans="1:11">
      <c r="A167" s="11"/>
      <c r="C167" s="32"/>
      <c r="D167" s="47"/>
      <c r="E167" s="47"/>
      <c r="F167" s="32"/>
      <c r="G167" s="47"/>
      <c r="H167" s="47"/>
    </row>
  </sheetData>
  <autoFilter ref="A11:J164"/>
  <mergeCells count="16">
    <mergeCell ref="A1:B1"/>
    <mergeCell ref="D7:I7"/>
    <mergeCell ref="C8:E8"/>
    <mergeCell ref="I8:I10"/>
    <mergeCell ref="C9:C10"/>
    <mergeCell ref="D9:E9"/>
    <mergeCell ref="A6:I6"/>
    <mergeCell ref="F8:H8"/>
    <mergeCell ref="F9:F10"/>
    <mergeCell ref="G9:H9"/>
    <mergeCell ref="A2:I2"/>
    <mergeCell ref="A3:I3"/>
    <mergeCell ref="A8:A10"/>
    <mergeCell ref="B8:B10"/>
    <mergeCell ref="A4:I4"/>
    <mergeCell ref="A5:I5"/>
  </mergeCells>
  <phoneticPr fontId="12" type="noConversion"/>
  <printOptions horizontalCentered="1"/>
  <pageMargins left="0.19685039370078741" right="0" top="0.19685039370078741" bottom="0" header="0" footer="0"/>
  <pageSetup paperSize="9" scale="90" orientation="portrait"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8"/>
  <sheetViews>
    <sheetView zoomScale="85" zoomScaleNormal="85" workbookViewId="0">
      <selection activeCell="A6" sqref="A6:F6"/>
    </sheetView>
  </sheetViews>
  <sheetFormatPr defaultColWidth="9" defaultRowHeight="12.75"/>
  <cols>
    <col min="1" max="1" width="4.21875" style="2" customWidth="1"/>
    <col min="2" max="2" width="51" style="3" customWidth="1"/>
    <col min="3" max="3" width="10.6640625" style="48" hidden="1" customWidth="1"/>
    <col min="4" max="4" width="13.6640625" style="49" customWidth="1"/>
    <col min="5" max="5" width="13.6640625" style="3" hidden="1" customWidth="1"/>
    <col min="6" max="6" width="39.33203125" style="2" customWidth="1"/>
    <col min="7" max="16384" width="9" style="1"/>
  </cols>
  <sheetData>
    <row r="1" spans="1:9" ht="22.5" customHeight="1">
      <c r="A1" s="140" t="s">
        <v>207</v>
      </c>
      <c r="B1" s="140"/>
    </row>
    <row r="2" spans="1:9" ht="27" customHeight="1">
      <c r="A2" s="141" t="s">
        <v>230</v>
      </c>
      <c r="B2" s="141"/>
      <c r="C2" s="141"/>
      <c r="D2" s="141"/>
      <c r="E2" s="141"/>
      <c r="F2" s="141"/>
    </row>
    <row r="3" spans="1:9" ht="27" customHeight="1">
      <c r="A3" s="142" t="s">
        <v>229</v>
      </c>
      <c r="B3" s="142"/>
      <c r="C3" s="142"/>
      <c r="D3" s="142"/>
      <c r="E3" s="142"/>
      <c r="F3" s="142"/>
    </row>
    <row r="4" spans="1:9" ht="21.75" hidden="1" customHeight="1">
      <c r="A4" s="139" t="s">
        <v>401</v>
      </c>
      <c r="B4" s="139"/>
      <c r="C4" s="139"/>
      <c r="D4" s="139"/>
      <c r="E4" s="139"/>
      <c r="F4" s="139"/>
    </row>
    <row r="5" spans="1:9" ht="21.75" hidden="1" customHeight="1">
      <c r="A5" s="139" t="s">
        <v>408</v>
      </c>
      <c r="B5" s="139"/>
      <c r="C5" s="139"/>
      <c r="D5" s="139"/>
      <c r="E5" s="139"/>
      <c r="F5" s="139"/>
    </row>
    <row r="6" spans="1:9" ht="21.75" customHeight="1">
      <c r="A6" s="139" t="s">
        <v>410</v>
      </c>
      <c r="B6" s="139"/>
      <c r="C6" s="139"/>
      <c r="D6" s="139"/>
      <c r="E6" s="139"/>
      <c r="F6" s="139"/>
    </row>
    <row r="7" spans="1:9" ht="26.25" customHeight="1">
      <c r="F7" s="42" t="s">
        <v>127</v>
      </c>
    </row>
    <row r="8" spans="1:9" ht="39" customHeight="1">
      <c r="A8" s="53" t="s">
        <v>131</v>
      </c>
      <c r="B8" s="53" t="s">
        <v>1</v>
      </c>
      <c r="C8" s="53" t="s">
        <v>202</v>
      </c>
      <c r="D8" s="53" t="s">
        <v>203</v>
      </c>
      <c r="E8" s="53" t="s">
        <v>203</v>
      </c>
      <c r="F8" s="53" t="s">
        <v>151</v>
      </c>
    </row>
    <row r="9" spans="1:9" ht="39" customHeight="1">
      <c r="A9" s="50"/>
      <c r="B9" s="54" t="s">
        <v>196</v>
      </c>
      <c r="C9" s="55">
        <f>SUBTOTAL(9,C10:C18)</f>
        <v>1030</v>
      </c>
      <c r="D9" s="55">
        <f>SUBTOTAL(9,D10:D18)</f>
        <v>1030</v>
      </c>
      <c r="E9" s="55">
        <f>SUBTOTAL(9,E10:E18)</f>
        <v>1260</v>
      </c>
      <c r="F9" s="53"/>
      <c r="I9" s="17"/>
    </row>
    <row r="10" spans="1:9" s="4" customFormat="1" ht="23.25" customHeight="1">
      <c r="A10" s="56">
        <v>1</v>
      </c>
      <c r="B10" s="57" t="s">
        <v>4</v>
      </c>
      <c r="C10" s="58">
        <v>105</v>
      </c>
      <c r="D10" s="58">
        <f>C10</f>
        <v>105</v>
      </c>
      <c r="E10" s="58">
        <f>C10+C10*20%+4</f>
        <v>130</v>
      </c>
      <c r="F10" s="56" t="s">
        <v>152</v>
      </c>
      <c r="H10" s="33"/>
      <c r="I10" s="18"/>
    </row>
    <row r="11" spans="1:9" s="4" customFormat="1" ht="23.25" customHeight="1">
      <c r="A11" s="59">
        <f>A10+1</f>
        <v>2</v>
      </c>
      <c r="B11" s="60" t="s">
        <v>5</v>
      </c>
      <c r="C11" s="61">
        <v>70</v>
      </c>
      <c r="D11" s="61">
        <f t="shared" ref="D11:D18" si="0">C11</f>
        <v>70</v>
      </c>
      <c r="E11" s="61">
        <f>C11+C11*20%+6</f>
        <v>90</v>
      </c>
      <c r="F11" s="59" t="s">
        <v>153</v>
      </c>
      <c r="I11" s="18"/>
    </row>
    <row r="12" spans="1:9" s="4" customFormat="1" ht="23.25" customHeight="1">
      <c r="A12" s="59">
        <f t="shared" ref="A12:A17" si="1">A11+1</f>
        <v>3</v>
      </c>
      <c r="B12" s="60" t="s">
        <v>14</v>
      </c>
      <c r="C12" s="61">
        <v>65</v>
      </c>
      <c r="D12" s="61">
        <f t="shared" si="0"/>
        <v>65</v>
      </c>
      <c r="E12" s="61">
        <f>C12+C12*20%+2</f>
        <v>80</v>
      </c>
      <c r="F12" s="59" t="s">
        <v>154</v>
      </c>
      <c r="I12" s="18"/>
    </row>
    <row r="13" spans="1:9" s="4" customFormat="1" ht="23.25" customHeight="1">
      <c r="A13" s="59">
        <f t="shared" si="1"/>
        <v>4</v>
      </c>
      <c r="B13" s="60" t="s">
        <v>6</v>
      </c>
      <c r="C13" s="61">
        <v>50</v>
      </c>
      <c r="D13" s="61">
        <f t="shared" si="0"/>
        <v>50</v>
      </c>
      <c r="E13" s="61">
        <f t="shared" ref="E13:E18" si="2">C13+C13*20%</f>
        <v>60</v>
      </c>
      <c r="F13" s="59" t="s">
        <v>155</v>
      </c>
      <c r="I13" s="18"/>
    </row>
    <row r="14" spans="1:9" s="4" customFormat="1" ht="23.25" customHeight="1">
      <c r="A14" s="59">
        <f t="shared" si="1"/>
        <v>5</v>
      </c>
      <c r="B14" s="60" t="s">
        <v>7</v>
      </c>
      <c r="C14" s="61">
        <v>125</v>
      </c>
      <c r="D14" s="61">
        <f t="shared" si="0"/>
        <v>125</v>
      </c>
      <c r="E14" s="61">
        <f t="shared" si="2"/>
        <v>150</v>
      </c>
      <c r="F14" s="59" t="s">
        <v>156</v>
      </c>
      <c r="I14" s="18"/>
    </row>
    <row r="15" spans="1:9" s="4" customFormat="1" ht="23.25" customHeight="1">
      <c r="A15" s="59">
        <f t="shared" si="1"/>
        <v>6</v>
      </c>
      <c r="B15" s="60" t="s">
        <v>8</v>
      </c>
      <c r="C15" s="61">
        <v>105</v>
      </c>
      <c r="D15" s="61">
        <f t="shared" si="0"/>
        <v>105</v>
      </c>
      <c r="E15" s="61">
        <f>C15+C15*20%+4</f>
        <v>130</v>
      </c>
      <c r="F15" s="59" t="s">
        <v>158</v>
      </c>
      <c r="I15" s="18"/>
    </row>
    <row r="16" spans="1:9" s="4" customFormat="1" ht="23.25" customHeight="1">
      <c r="A16" s="59">
        <f t="shared" si="1"/>
        <v>7</v>
      </c>
      <c r="B16" s="60" t="s">
        <v>9</v>
      </c>
      <c r="C16" s="61">
        <v>70</v>
      </c>
      <c r="D16" s="61">
        <f t="shared" si="0"/>
        <v>70</v>
      </c>
      <c r="E16" s="61">
        <f>C16+C16*20%+6</f>
        <v>90</v>
      </c>
      <c r="F16" s="59" t="s">
        <v>157</v>
      </c>
      <c r="I16" s="18"/>
    </row>
    <row r="17" spans="1:9" s="4" customFormat="1" ht="23.25" customHeight="1">
      <c r="A17" s="59">
        <f t="shared" si="1"/>
        <v>8</v>
      </c>
      <c r="B17" s="62" t="s">
        <v>10</v>
      </c>
      <c r="C17" s="61">
        <v>140</v>
      </c>
      <c r="D17" s="61">
        <f t="shared" si="0"/>
        <v>140</v>
      </c>
      <c r="E17" s="61">
        <f>C17+C17*20%+2</f>
        <v>170</v>
      </c>
      <c r="F17" s="59" t="s">
        <v>184</v>
      </c>
      <c r="I17" s="18"/>
    </row>
    <row r="18" spans="1:9" s="4" customFormat="1" ht="23.25" customHeight="1">
      <c r="A18" s="63">
        <v>9</v>
      </c>
      <c r="B18" s="64" t="s">
        <v>228</v>
      </c>
      <c r="C18" s="65">
        <v>300</v>
      </c>
      <c r="D18" s="65">
        <f t="shared" si="0"/>
        <v>300</v>
      </c>
      <c r="E18" s="65">
        <f t="shared" si="2"/>
        <v>360</v>
      </c>
      <c r="F18" s="63" t="s">
        <v>206</v>
      </c>
      <c r="I18" s="18"/>
    </row>
  </sheetData>
  <mergeCells count="6">
    <mergeCell ref="A1:B1"/>
    <mergeCell ref="A2:F2"/>
    <mergeCell ref="A3:F3"/>
    <mergeCell ref="A6:F6"/>
    <mergeCell ref="A4:F4"/>
    <mergeCell ref="A5:F5"/>
  </mergeCells>
  <phoneticPr fontId="12" type="noConversion"/>
  <printOptions horizontalCentered="1"/>
  <pageMargins left="0.19685039370078741" right="0" top="0.86614173228346458" bottom="0.39370078740157483" header="0.39370078740157483" footer="0.23622047244094491"/>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abSelected="1" workbookViewId="0">
      <selection activeCell="F10" sqref="F10"/>
    </sheetView>
  </sheetViews>
  <sheetFormatPr defaultRowHeight="15"/>
  <cols>
    <col min="1" max="1" width="4.6640625" style="74" customWidth="1"/>
    <col min="2" max="2" width="30.6640625" style="37" customWidth="1"/>
    <col min="3" max="3" width="15.88671875" style="74" customWidth="1"/>
    <col min="4" max="4" width="6.77734375" style="119" customWidth="1"/>
    <col min="5" max="6" width="9.109375" style="37" customWidth="1"/>
    <col min="7" max="7" width="11.77734375" style="37" customWidth="1"/>
    <col min="8" max="8" width="11.33203125" style="74" customWidth="1"/>
    <col min="9" max="9" width="35.33203125" style="119" customWidth="1"/>
    <col min="10" max="10" width="7.88671875" style="37" hidden="1" customWidth="1"/>
    <col min="11" max="16384" width="8.88671875" style="37"/>
  </cols>
  <sheetData>
    <row r="1" spans="1:12" ht="18.75">
      <c r="A1" s="148" t="s">
        <v>402</v>
      </c>
      <c r="B1" s="148"/>
      <c r="C1" s="148"/>
      <c r="D1" s="148"/>
      <c r="E1" s="148"/>
      <c r="F1" s="148"/>
      <c r="G1" s="148"/>
      <c r="H1" s="148"/>
      <c r="I1" s="148"/>
    </row>
    <row r="2" spans="1:12" ht="16.5">
      <c r="A2" s="149" t="s">
        <v>396</v>
      </c>
      <c r="B2" s="149"/>
      <c r="C2" s="149"/>
      <c r="D2" s="149"/>
      <c r="E2" s="149"/>
      <c r="F2" s="149"/>
      <c r="G2" s="149"/>
      <c r="H2" s="149"/>
      <c r="I2" s="149"/>
      <c r="J2" s="149"/>
    </row>
    <row r="3" spans="1:12" ht="16.5">
      <c r="A3" s="149" t="s">
        <v>397</v>
      </c>
      <c r="B3" s="149"/>
      <c r="C3" s="149"/>
      <c r="D3" s="149"/>
      <c r="E3" s="149"/>
      <c r="F3" s="149"/>
      <c r="G3" s="149"/>
      <c r="H3" s="149"/>
      <c r="I3" s="149"/>
      <c r="J3" s="149"/>
    </row>
    <row r="4" spans="1:12" ht="16.5">
      <c r="A4" s="149" t="s">
        <v>229</v>
      </c>
      <c r="B4" s="149"/>
      <c r="C4" s="149"/>
      <c r="D4" s="149"/>
      <c r="E4" s="149"/>
      <c r="F4" s="149"/>
      <c r="G4" s="149"/>
      <c r="H4" s="149"/>
      <c r="I4" s="149"/>
      <c r="J4" s="149"/>
    </row>
    <row r="5" spans="1:12" ht="15.75" hidden="1">
      <c r="A5" s="147" t="s">
        <v>401</v>
      </c>
      <c r="B5" s="147"/>
      <c r="C5" s="147"/>
      <c r="D5" s="147"/>
      <c r="E5" s="147"/>
      <c r="F5" s="147"/>
      <c r="G5" s="147"/>
      <c r="H5" s="147"/>
      <c r="I5" s="147"/>
      <c r="J5" s="147"/>
    </row>
    <row r="6" spans="1:12" ht="15.75" hidden="1">
      <c r="A6" s="147" t="s">
        <v>408</v>
      </c>
      <c r="B6" s="147"/>
      <c r="C6" s="147"/>
      <c r="D6" s="147"/>
      <c r="E6" s="147"/>
      <c r="F6" s="147"/>
      <c r="G6" s="147"/>
      <c r="H6" s="147"/>
      <c r="I6" s="147"/>
      <c r="J6" s="147"/>
    </row>
    <row r="7" spans="1:12" ht="15.75">
      <c r="A7" s="152" t="s">
        <v>410</v>
      </c>
      <c r="B7" s="147"/>
      <c r="C7" s="147"/>
      <c r="D7" s="147"/>
      <c r="E7" s="147"/>
      <c r="F7" s="147"/>
      <c r="G7" s="147"/>
      <c r="H7" s="147"/>
      <c r="I7" s="147"/>
      <c r="J7" s="147"/>
    </row>
    <row r="8" spans="1:12" ht="15.75">
      <c r="A8" s="73"/>
      <c r="B8" s="67"/>
      <c r="C8" s="73"/>
      <c r="D8" s="66"/>
      <c r="E8" s="67"/>
      <c r="F8" s="67"/>
      <c r="G8" s="144" t="s">
        <v>186</v>
      </c>
      <c r="H8" s="144"/>
      <c r="I8" s="144"/>
      <c r="J8" s="144"/>
      <c r="K8" s="144"/>
    </row>
    <row r="9" spans="1:12" ht="15.75">
      <c r="A9" s="150" t="s">
        <v>131</v>
      </c>
      <c r="B9" s="151" t="s">
        <v>231</v>
      </c>
      <c r="C9" s="145" t="s">
        <v>233</v>
      </c>
      <c r="D9" s="145" t="s">
        <v>187</v>
      </c>
      <c r="E9" s="145" t="s">
        <v>203</v>
      </c>
      <c r="F9" s="145"/>
      <c r="G9" s="145"/>
      <c r="H9" s="145" t="s">
        <v>393</v>
      </c>
      <c r="I9" s="145" t="s">
        <v>232</v>
      </c>
      <c r="J9" s="151" t="s">
        <v>2</v>
      </c>
    </row>
    <row r="10" spans="1:12" ht="78.75">
      <c r="A10" s="150"/>
      <c r="B10" s="151"/>
      <c r="C10" s="145"/>
      <c r="D10" s="145"/>
      <c r="E10" s="77" t="s">
        <v>185</v>
      </c>
      <c r="F10" s="105" t="s">
        <v>394</v>
      </c>
      <c r="G10" s="105" t="s">
        <v>395</v>
      </c>
      <c r="H10" s="145"/>
      <c r="I10" s="145"/>
      <c r="J10" s="151"/>
    </row>
    <row r="11" spans="1:12">
      <c r="A11" s="106"/>
      <c r="B11" s="107" t="s">
        <v>3</v>
      </c>
      <c r="C11" s="106"/>
      <c r="D11" s="107"/>
      <c r="E11" s="108">
        <f>SUBTOTAL(9,E12:E80)</f>
        <v>47036</v>
      </c>
      <c r="F11" s="108">
        <f>SUBTOTAL(9,F12:F80)</f>
        <v>11502</v>
      </c>
      <c r="G11" s="108">
        <f>SUBTOTAL(9,G12:G80)</f>
        <v>35534</v>
      </c>
      <c r="H11" s="106"/>
      <c r="I11" s="107"/>
      <c r="J11" s="76"/>
      <c r="L11" s="109">
        <f>F11+G11</f>
        <v>47036</v>
      </c>
    </row>
    <row r="12" spans="1:12">
      <c r="A12" s="78" t="s">
        <v>188</v>
      </c>
      <c r="B12" s="88" t="s">
        <v>403</v>
      </c>
      <c r="C12" s="78"/>
      <c r="D12" s="80"/>
      <c r="E12" s="81">
        <f>SUBTOTAL(9,E13:E62)</f>
        <v>39041</v>
      </c>
      <c r="F12" s="81">
        <f>SUBTOTAL(9,F13:F62)</f>
        <v>9010</v>
      </c>
      <c r="G12" s="81">
        <f>SUBTOTAL(9,G13:G62)</f>
        <v>30031</v>
      </c>
      <c r="H12" s="78"/>
      <c r="I12" s="80"/>
      <c r="J12" s="76"/>
      <c r="L12" s="109">
        <f>F12+G12</f>
        <v>39041</v>
      </c>
    </row>
    <row r="13" spans="1:12">
      <c r="A13" s="78" t="s">
        <v>19</v>
      </c>
      <c r="B13" s="79" t="s">
        <v>4</v>
      </c>
      <c r="C13" s="78"/>
      <c r="D13" s="80"/>
      <c r="E13" s="81">
        <f>SUBTOTAL(9,E14:E17)</f>
        <v>4488</v>
      </c>
      <c r="F13" s="81">
        <f t="shared" ref="F13:G13" si="0">SUBTOTAL(9,F14:F17)</f>
        <v>1135</v>
      </c>
      <c r="G13" s="81">
        <f t="shared" si="0"/>
        <v>3353</v>
      </c>
      <c r="H13" s="78"/>
      <c r="I13" s="80"/>
      <c r="J13" s="36"/>
      <c r="L13" s="109">
        <f>E13-F13</f>
        <v>3353</v>
      </c>
    </row>
    <row r="14" spans="1:12" ht="30">
      <c r="A14" s="85">
        <v>1</v>
      </c>
      <c r="B14" s="82" t="s">
        <v>355</v>
      </c>
      <c r="C14" s="85" t="s">
        <v>357</v>
      </c>
      <c r="D14" s="89" t="s">
        <v>358</v>
      </c>
      <c r="E14" s="83">
        <f>F14+G14</f>
        <v>1788</v>
      </c>
      <c r="F14" s="84">
        <v>400</v>
      </c>
      <c r="G14" s="83">
        <v>1388</v>
      </c>
      <c r="H14" s="85" t="s">
        <v>189</v>
      </c>
      <c r="I14" s="89" t="s">
        <v>356</v>
      </c>
      <c r="J14" s="36" t="s">
        <v>238</v>
      </c>
      <c r="L14" s="37">
        <v>11502</v>
      </c>
    </row>
    <row r="15" spans="1:12" ht="30">
      <c r="A15" s="85">
        <v>2</v>
      </c>
      <c r="B15" s="82" t="s">
        <v>359</v>
      </c>
      <c r="C15" s="85" t="s">
        <v>361</v>
      </c>
      <c r="D15" s="89" t="s">
        <v>362</v>
      </c>
      <c r="E15" s="83">
        <f t="shared" ref="E15:E17" si="1">F15+G15</f>
        <v>700</v>
      </c>
      <c r="F15" s="84">
        <v>285</v>
      </c>
      <c r="G15" s="84">
        <v>415</v>
      </c>
      <c r="H15" s="143" t="s">
        <v>152</v>
      </c>
      <c r="I15" s="89" t="s">
        <v>360</v>
      </c>
      <c r="J15" s="36" t="s">
        <v>363</v>
      </c>
      <c r="L15" s="109">
        <f>L14-F11</f>
        <v>0</v>
      </c>
    </row>
    <row r="16" spans="1:12" ht="30">
      <c r="A16" s="85">
        <v>3</v>
      </c>
      <c r="B16" s="82" t="s">
        <v>364</v>
      </c>
      <c r="C16" s="85" t="s">
        <v>366</v>
      </c>
      <c r="D16" s="89" t="s">
        <v>367</v>
      </c>
      <c r="E16" s="83">
        <f t="shared" si="1"/>
        <v>1500</v>
      </c>
      <c r="F16" s="84">
        <v>250</v>
      </c>
      <c r="G16" s="83">
        <v>1250</v>
      </c>
      <c r="H16" s="143"/>
      <c r="I16" s="89" t="s">
        <v>365</v>
      </c>
      <c r="J16" s="36" t="s">
        <v>238</v>
      </c>
    </row>
    <row r="17" spans="1:12" ht="30">
      <c r="A17" s="85">
        <v>4</v>
      </c>
      <c r="B17" s="82" t="s">
        <v>368</v>
      </c>
      <c r="C17" s="85" t="s">
        <v>370</v>
      </c>
      <c r="D17" s="89" t="s">
        <v>371</v>
      </c>
      <c r="E17" s="83">
        <f t="shared" si="1"/>
        <v>500</v>
      </c>
      <c r="F17" s="84">
        <v>200</v>
      </c>
      <c r="G17" s="84">
        <v>300</v>
      </c>
      <c r="H17" s="143"/>
      <c r="I17" s="89" t="s">
        <v>369</v>
      </c>
      <c r="J17" s="36" t="s">
        <v>372</v>
      </c>
    </row>
    <row r="18" spans="1:12" ht="15.75">
      <c r="A18" s="78" t="s">
        <v>21</v>
      </c>
      <c r="B18" s="79" t="s">
        <v>234</v>
      </c>
      <c r="C18" s="85"/>
      <c r="D18" s="89"/>
      <c r="E18" s="81">
        <f>SUBTOTAL(9,E19:E24)</f>
        <v>4150</v>
      </c>
      <c r="F18" s="81">
        <f t="shared" ref="F18:G18" si="2">SUBTOTAL(9,F19:F24)</f>
        <v>1550</v>
      </c>
      <c r="G18" s="81">
        <f t="shared" si="2"/>
        <v>2600</v>
      </c>
      <c r="H18" s="85"/>
      <c r="I18" s="89"/>
      <c r="J18" s="69"/>
    </row>
    <row r="19" spans="1:12" ht="45">
      <c r="A19" s="85">
        <v>1</v>
      </c>
      <c r="B19" s="86" t="s">
        <v>235</v>
      </c>
      <c r="C19" s="85" t="s">
        <v>5</v>
      </c>
      <c r="D19" s="89" t="s">
        <v>237</v>
      </c>
      <c r="E19" s="86">
        <f>F19+G19</f>
        <v>800</v>
      </c>
      <c r="F19" s="86">
        <v>300</v>
      </c>
      <c r="G19" s="86">
        <v>500</v>
      </c>
      <c r="H19" s="143" t="s">
        <v>153</v>
      </c>
      <c r="I19" s="89" t="s">
        <v>236</v>
      </c>
      <c r="J19" s="36" t="s">
        <v>238</v>
      </c>
    </row>
    <row r="20" spans="1:12" ht="60">
      <c r="A20" s="85">
        <v>2</v>
      </c>
      <c r="B20" s="87" t="s">
        <v>239</v>
      </c>
      <c r="C20" s="85" t="s">
        <v>241</v>
      </c>
      <c r="D20" s="89"/>
      <c r="E20" s="86">
        <f t="shared" ref="E20:E24" si="3">F20+G20</f>
        <v>500</v>
      </c>
      <c r="F20" s="86">
        <v>200</v>
      </c>
      <c r="G20" s="86">
        <v>300</v>
      </c>
      <c r="H20" s="143"/>
      <c r="I20" s="89" t="s">
        <v>240</v>
      </c>
      <c r="J20" s="36" t="s">
        <v>238</v>
      </c>
    </row>
    <row r="21" spans="1:12" ht="60">
      <c r="A21" s="85">
        <v>3</v>
      </c>
      <c r="B21" s="86" t="s">
        <v>242</v>
      </c>
      <c r="C21" s="85" t="s">
        <v>244</v>
      </c>
      <c r="D21" s="89"/>
      <c r="E21" s="86">
        <f t="shared" si="3"/>
        <v>500</v>
      </c>
      <c r="F21" s="86">
        <v>200</v>
      </c>
      <c r="G21" s="86">
        <v>300</v>
      </c>
      <c r="H21" s="143" t="s">
        <v>153</v>
      </c>
      <c r="I21" s="89" t="s">
        <v>243</v>
      </c>
      <c r="J21" s="36" t="s">
        <v>238</v>
      </c>
    </row>
    <row r="22" spans="1:12" ht="30">
      <c r="A22" s="85">
        <v>4</v>
      </c>
      <c r="B22" s="86" t="s">
        <v>245</v>
      </c>
      <c r="C22" s="85" t="s">
        <v>247</v>
      </c>
      <c r="D22" s="89" t="s">
        <v>248</v>
      </c>
      <c r="E22" s="86">
        <f t="shared" si="3"/>
        <v>350</v>
      </c>
      <c r="F22" s="86">
        <v>150</v>
      </c>
      <c r="G22" s="86">
        <v>200</v>
      </c>
      <c r="H22" s="143"/>
      <c r="I22" s="89" t="s">
        <v>246</v>
      </c>
      <c r="J22" s="36" t="s">
        <v>238</v>
      </c>
    </row>
    <row r="23" spans="1:12" ht="30">
      <c r="A23" s="85">
        <v>5</v>
      </c>
      <c r="B23" s="82" t="s">
        <v>249</v>
      </c>
      <c r="C23" s="85" t="s">
        <v>251</v>
      </c>
      <c r="D23" s="89"/>
      <c r="E23" s="86">
        <f t="shared" si="3"/>
        <v>1500</v>
      </c>
      <c r="F23" s="84">
        <v>500</v>
      </c>
      <c r="G23" s="83">
        <v>1000</v>
      </c>
      <c r="H23" s="143"/>
      <c r="I23" s="89" t="s">
        <v>250</v>
      </c>
      <c r="J23" s="36" t="s">
        <v>238</v>
      </c>
    </row>
    <row r="24" spans="1:12" ht="45">
      <c r="A24" s="85">
        <v>6</v>
      </c>
      <c r="B24" s="86" t="s">
        <v>252</v>
      </c>
      <c r="C24" s="85" t="s">
        <v>39</v>
      </c>
      <c r="D24" s="89"/>
      <c r="E24" s="86">
        <f t="shared" si="3"/>
        <v>500</v>
      </c>
      <c r="F24" s="86">
        <v>200</v>
      </c>
      <c r="G24" s="86">
        <v>300</v>
      </c>
      <c r="H24" s="143"/>
      <c r="I24" s="89" t="s">
        <v>253</v>
      </c>
      <c r="J24" s="36" t="s">
        <v>238</v>
      </c>
    </row>
    <row r="25" spans="1:12">
      <c r="A25" s="78" t="s">
        <v>148</v>
      </c>
      <c r="B25" s="88" t="s">
        <v>254</v>
      </c>
      <c r="C25" s="78"/>
      <c r="D25" s="80"/>
      <c r="E25" s="81">
        <f>SUBTOTAL(9,E26:E33)</f>
        <v>13978</v>
      </c>
      <c r="F25" s="81">
        <f t="shared" ref="F25:G25" si="4">SUBTOTAL(9,F26:F33)</f>
        <v>1263</v>
      </c>
      <c r="G25" s="81">
        <f t="shared" si="4"/>
        <v>12715</v>
      </c>
      <c r="H25" s="78"/>
      <c r="I25" s="80"/>
      <c r="J25" s="36"/>
      <c r="L25" s="109"/>
    </row>
    <row r="26" spans="1:12" ht="30" customHeight="1">
      <c r="A26" s="85">
        <v>1</v>
      </c>
      <c r="B26" s="82" t="s">
        <v>255</v>
      </c>
      <c r="C26" s="85" t="s">
        <v>257</v>
      </c>
      <c r="D26" s="89" t="s">
        <v>258</v>
      </c>
      <c r="E26" s="83">
        <f>F26+G26</f>
        <v>270</v>
      </c>
      <c r="F26" s="83">
        <v>135</v>
      </c>
      <c r="G26" s="83">
        <v>135</v>
      </c>
      <c r="H26" s="143" t="s">
        <v>156</v>
      </c>
      <c r="I26" s="89" t="s">
        <v>256</v>
      </c>
      <c r="J26" s="36" t="s">
        <v>238</v>
      </c>
    </row>
    <row r="27" spans="1:12" ht="33.75" customHeight="1">
      <c r="A27" s="85">
        <v>2</v>
      </c>
      <c r="B27" s="82" t="s">
        <v>259</v>
      </c>
      <c r="C27" s="85" t="s">
        <v>261</v>
      </c>
      <c r="D27" s="89" t="s">
        <v>262</v>
      </c>
      <c r="E27" s="83">
        <f t="shared" ref="E27:E33" si="5">F27+G27</f>
        <v>1904</v>
      </c>
      <c r="F27" s="83">
        <v>144</v>
      </c>
      <c r="G27" s="83">
        <v>1760</v>
      </c>
      <c r="H27" s="143"/>
      <c r="I27" s="89" t="s">
        <v>260</v>
      </c>
      <c r="J27" s="36" t="s">
        <v>238</v>
      </c>
    </row>
    <row r="28" spans="1:12" ht="30">
      <c r="A28" s="85">
        <v>3</v>
      </c>
      <c r="B28" s="82" t="s">
        <v>263</v>
      </c>
      <c r="C28" s="85" t="s">
        <v>265</v>
      </c>
      <c r="D28" s="89" t="s">
        <v>266</v>
      </c>
      <c r="E28" s="83">
        <f t="shared" si="5"/>
        <v>180</v>
      </c>
      <c r="F28" s="83">
        <v>80</v>
      </c>
      <c r="G28" s="83">
        <v>100</v>
      </c>
      <c r="H28" s="143"/>
      <c r="I28" s="89" t="s">
        <v>264</v>
      </c>
      <c r="J28" s="36" t="s">
        <v>238</v>
      </c>
    </row>
    <row r="29" spans="1:12" ht="45">
      <c r="A29" s="85">
        <v>4</v>
      </c>
      <c r="B29" s="82" t="s">
        <v>267</v>
      </c>
      <c r="C29" s="85" t="s">
        <v>269</v>
      </c>
      <c r="D29" s="89" t="s">
        <v>248</v>
      </c>
      <c r="E29" s="83">
        <f t="shared" si="5"/>
        <v>864</v>
      </c>
      <c r="F29" s="83">
        <v>64</v>
      </c>
      <c r="G29" s="83">
        <v>800</v>
      </c>
      <c r="H29" s="143"/>
      <c r="I29" s="89" t="s">
        <v>268</v>
      </c>
      <c r="J29" s="36" t="s">
        <v>238</v>
      </c>
    </row>
    <row r="30" spans="1:12" ht="30">
      <c r="A30" s="85">
        <v>5</v>
      </c>
      <c r="B30" s="82" t="s">
        <v>270</v>
      </c>
      <c r="C30" s="85" t="s">
        <v>272</v>
      </c>
      <c r="D30" s="89" t="s">
        <v>237</v>
      </c>
      <c r="E30" s="83">
        <f t="shared" si="5"/>
        <v>3520</v>
      </c>
      <c r="F30" s="83">
        <v>320</v>
      </c>
      <c r="G30" s="83">
        <v>3200</v>
      </c>
      <c r="H30" s="143"/>
      <c r="I30" s="89" t="s">
        <v>271</v>
      </c>
      <c r="J30" s="36" t="s">
        <v>238</v>
      </c>
    </row>
    <row r="31" spans="1:12" ht="30">
      <c r="A31" s="85">
        <v>6</v>
      </c>
      <c r="B31" s="82" t="s">
        <v>273</v>
      </c>
      <c r="C31" s="85" t="s">
        <v>274</v>
      </c>
      <c r="D31" s="89" t="s">
        <v>275</v>
      </c>
      <c r="E31" s="83">
        <f t="shared" si="5"/>
        <v>3612</v>
      </c>
      <c r="F31" s="83">
        <v>252</v>
      </c>
      <c r="G31" s="83">
        <v>3360</v>
      </c>
      <c r="H31" s="143"/>
      <c r="I31" s="89" t="s">
        <v>271</v>
      </c>
      <c r="J31" s="36" t="s">
        <v>238</v>
      </c>
    </row>
    <row r="32" spans="1:12" ht="45">
      <c r="A32" s="85">
        <v>7</v>
      </c>
      <c r="B32" s="82" t="s">
        <v>276</v>
      </c>
      <c r="C32" s="85" t="s">
        <v>278</v>
      </c>
      <c r="D32" s="89" t="s">
        <v>279</v>
      </c>
      <c r="E32" s="83">
        <f t="shared" si="5"/>
        <v>2080</v>
      </c>
      <c r="F32" s="83">
        <v>160</v>
      </c>
      <c r="G32" s="83">
        <v>1920</v>
      </c>
      <c r="H32" s="143" t="s">
        <v>156</v>
      </c>
      <c r="I32" s="89" t="s">
        <v>277</v>
      </c>
      <c r="J32" s="36" t="s">
        <v>238</v>
      </c>
    </row>
    <row r="33" spans="1:13" ht="32.25" customHeight="1">
      <c r="A33" s="85">
        <v>8</v>
      </c>
      <c r="B33" s="82" t="s">
        <v>280</v>
      </c>
      <c r="C33" s="85" t="s">
        <v>282</v>
      </c>
      <c r="D33" s="89" t="s">
        <v>283</v>
      </c>
      <c r="E33" s="83">
        <f t="shared" si="5"/>
        <v>1548</v>
      </c>
      <c r="F33" s="83">
        <v>108</v>
      </c>
      <c r="G33" s="83">
        <v>1440</v>
      </c>
      <c r="H33" s="143"/>
      <c r="I33" s="89" t="s">
        <v>281</v>
      </c>
      <c r="J33" s="36" t="s">
        <v>238</v>
      </c>
    </row>
    <row r="34" spans="1:13">
      <c r="A34" s="78" t="s">
        <v>149</v>
      </c>
      <c r="B34" s="79" t="s">
        <v>8</v>
      </c>
      <c r="C34" s="78"/>
      <c r="D34" s="80"/>
      <c r="E34" s="81">
        <f>SUBTOTAL(9,E35:E38)</f>
        <v>2385</v>
      </c>
      <c r="F34" s="81">
        <f>SUBTOTAL(9,F35:F38)</f>
        <v>795</v>
      </c>
      <c r="G34" s="81">
        <f>SUBTOTAL(9,G35:G38)</f>
        <v>1590</v>
      </c>
      <c r="H34" s="78"/>
      <c r="I34" s="80"/>
      <c r="J34" s="36"/>
      <c r="L34" s="109">
        <f>F34+F64</f>
        <v>1535</v>
      </c>
      <c r="M34" s="109">
        <f>G34+G64</f>
        <v>3070</v>
      </c>
    </row>
    <row r="35" spans="1:13" ht="30">
      <c r="A35" s="85">
        <v>1</v>
      </c>
      <c r="B35" s="82" t="s">
        <v>326</v>
      </c>
      <c r="C35" s="85" t="s">
        <v>89</v>
      </c>
      <c r="D35" s="89" t="s">
        <v>328</v>
      </c>
      <c r="E35" s="83">
        <f>F35+G35</f>
        <v>315</v>
      </c>
      <c r="F35" s="83">
        <v>105</v>
      </c>
      <c r="G35" s="83">
        <v>210</v>
      </c>
      <c r="H35" s="85" t="s">
        <v>329</v>
      </c>
      <c r="I35" s="89" t="s">
        <v>327</v>
      </c>
      <c r="J35" s="36" t="s">
        <v>238</v>
      </c>
    </row>
    <row r="36" spans="1:13" ht="38.25">
      <c r="A36" s="85">
        <v>2</v>
      </c>
      <c r="B36" s="82" t="s">
        <v>326</v>
      </c>
      <c r="C36" s="85" t="s">
        <v>331</v>
      </c>
      <c r="D36" s="89" t="s">
        <v>332</v>
      </c>
      <c r="E36" s="83">
        <f t="shared" ref="E36:E53" si="6">F36+G36</f>
        <v>1440</v>
      </c>
      <c r="F36" s="83">
        <v>480</v>
      </c>
      <c r="G36" s="83">
        <v>960</v>
      </c>
      <c r="H36" s="143" t="s">
        <v>399</v>
      </c>
      <c r="I36" s="89" t="s">
        <v>330</v>
      </c>
      <c r="J36" s="36" t="s">
        <v>238</v>
      </c>
    </row>
    <row r="37" spans="1:13" ht="30">
      <c r="A37" s="85">
        <v>3</v>
      </c>
      <c r="B37" s="82" t="s">
        <v>333</v>
      </c>
      <c r="C37" s="85" t="s">
        <v>335</v>
      </c>
      <c r="D37" s="89" t="s">
        <v>336</v>
      </c>
      <c r="E37" s="83">
        <f t="shared" si="6"/>
        <v>480</v>
      </c>
      <c r="F37" s="83">
        <v>160</v>
      </c>
      <c r="G37" s="83">
        <v>320</v>
      </c>
      <c r="H37" s="143"/>
      <c r="I37" s="89" t="s">
        <v>334</v>
      </c>
      <c r="J37" s="36" t="s">
        <v>238</v>
      </c>
    </row>
    <row r="38" spans="1:13" ht="30">
      <c r="A38" s="85">
        <v>4</v>
      </c>
      <c r="B38" s="82" t="s">
        <v>337</v>
      </c>
      <c r="C38" s="85" t="s">
        <v>96</v>
      </c>
      <c r="D38" s="89" t="s">
        <v>339</v>
      </c>
      <c r="E38" s="83">
        <f t="shared" si="6"/>
        <v>150</v>
      </c>
      <c r="F38" s="83">
        <v>50</v>
      </c>
      <c r="G38" s="83">
        <v>100</v>
      </c>
      <c r="H38" s="85" t="s">
        <v>204</v>
      </c>
      <c r="I38" s="89" t="s">
        <v>338</v>
      </c>
      <c r="J38" s="36" t="s">
        <v>319</v>
      </c>
    </row>
    <row r="39" spans="1:13">
      <c r="A39" s="78" t="s">
        <v>150</v>
      </c>
      <c r="B39" s="79" t="s">
        <v>9</v>
      </c>
      <c r="C39" s="85"/>
      <c r="D39" s="89"/>
      <c r="E39" s="81">
        <f>SUBTOTAL(9,E40:E45)</f>
        <v>6000</v>
      </c>
      <c r="F39" s="81">
        <f t="shared" ref="F39:G39" si="7">SUBTOTAL(9,F40:F45)</f>
        <v>1980</v>
      </c>
      <c r="G39" s="81">
        <f t="shared" si="7"/>
        <v>4020</v>
      </c>
      <c r="H39" s="85"/>
      <c r="I39" s="89"/>
      <c r="J39" s="36"/>
      <c r="M39" s="68">
        <f t="shared" ref="M39" si="8">SUBTOTAL(9,M40:M45)</f>
        <v>4020</v>
      </c>
    </row>
    <row r="40" spans="1:13" ht="19.5" customHeight="1">
      <c r="A40" s="85">
        <v>1</v>
      </c>
      <c r="B40" s="82" t="s">
        <v>352</v>
      </c>
      <c r="C40" s="85" t="s">
        <v>102</v>
      </c>
      <c r="D40" s="89" t="s">
        <v>362</v>
      </c>
      <c r="E40" s="83">
        <f>F40+G40</f>
        <v>1800</v>
      </c>
      <c r="F40" s="84">
        <v>600</v>
      </c>
      <c r="G40" s="84">
        <v>1200</v>
      </c>
      <c r="H40" s="143" t="s">
        <v>353</v>
      </c>
      <c r="I40" s="146" t="s">
        <v>407</v>
      </c>
      <c r="J40" s="36" t="s">
        <v>354</v>
      </c>
      <c r="M40" s="70">
        <v>1200</v>
      </c>
    </row>
    <row r="41" spans="1:13" ht="19.5" customHeight="1">
      <c r="A41" s="85">
        <v>2</v>
      </c>
      <c r="B41" s="82" t="s">
        <v>352</v>
      </c>
      <c r="C41" s="85" t="s">
        <v>13</v>
      </c>
      <c r="D41" s="89" t="s">
        <v>266</v>
      </c>
      <c r="E41" s="83">
        <f t="shared" ref="E41:E45" si="9">F41+G41</f>
        <v>600</v>
      </c>
      <c r="F41" s="84">
        <v>200</v>
      </c>
      <c r="G41" s="84">
        <v>400</v>
      </c>
      <c r="H41" s="143"/>
      <c r="I41" s="146"/>
      <c r="J41" s="36" t="s">
        <v>354</v>
      </c>
      <c r="M41" s="70">
        <v>400</v>
      </c>
    </row>
    <row r="42" spans="1:13" ht="19.5" customHeight="1">
      <c r="A42" s="85">
        <v>3</v>
      </c>
      <c r="B42" s="82" t="s">
        <v>352</v>
      </c>
      <c r="C42" s="85" t="s">
        <v>100</v>
      </c>
      <c r="D42" s="89" t="s">
        <v>328</v>
      </c>
      <c r="E42" s="83">
        <f t="shared" si="9"/>
        <v>2100</v>
      </c>
      <c r="F42" s="83">
        <v>680</v>
      </c>
      <c r="G42" s="83">
        <v>1420</v>
      </c>
      <c r="H42" s="143"/>
      <c r="I42" s="146"/>
      <c r="J42" s="36" t="s">
        <v>354</v>
      </c>
      <c r="M42" s="71">
        <v>1420</v>
      </c>
    </row>
    <row r="43" spans="1:13" ht="19.5" customHeight="1">
      <c r="A43" s="85">
        <v>4</v>
      </c>
      <c r="B43" s="82" t="s">
        <v>352</v>
      </c>
      <c r="C43" s="85" t="s">
        <v>103</v>
      </c>
      <c r="D43" s="89" t="s">
        <v>266</v>
      </c>
      <c r="E43" s="83">
        <f t="shared" si="9"/>
        <v>600</v>
      </c>
      <c r="F43" s="84">
        <v>200</v>
      </c>
      <c r="G43" s="84">
        <v>400</v>
      </c>
      <c r="H43" s="143"/>
      <c r="I43" s="146"/>
      <c r="J43" s="36" t="s">
        <v>354</v>
      </c>
      <c r="M43" s="70">
        <v>400</v>
      </c>
    </row>
    <row r="44" spans="1:13" ht="19.5" customHeight="1">
      <c r="A44" s="85">
        <v>5</v>
      </c>
      <c r="B44" s="82" t="s">
        <v>352</v>
      </c>
      <c r="C44" s="85" t="s">
        <v>99</v>
      </c>
      <c r="D44" s="89" t="s">
        <v>315</v>
      </c>
      <c r="E44" s="83">
        <f t="shared" si="9"/>
        <v>300</v>
      </c>
      <c r="F44" s="84">
        <v>100</v>
      </c>
      <c r="G44" s="84">
        <v>200</v>
      </c>
      <c r="H44" s="143"/>
      <c r="I44" s="146"/>
      <c r="J44" s="36" t="s">
        <v>354</v>
      </c>
      <c r="M44" s="70">
        <v>200</v>
      </c>
    </row>
    <row r="45" spans="1:13" ht="17.25" customHeight="1">
      <c r="A45" s="85">
        <v>6</v>
      </c>
      <c r="B45" s="82" t="s">
        <v>352</v>
      </c>
      <c r="C45" s="85" t="s">
        <v>105</v>
      </c>
      <c r="D45" s="89" t="s">
        <v>266</v>
      </c>
      <c r="E45" s="83">
        <f t="shared" si="9"/>
        <v>600</v>
      </c>
      <c r="F45" s="84">
        <v>200</v>
      </c>
      <c r="G45" s="84">
        <v>400</v>
      </c>
      <c r="H45" s="143"/>
      <c r="I45" s="146"/>
      <c r="J45" s="36" t="s">
        <v>354</v>
      </c>
      <c r="M45" s="70">
        <v>400</v>
      </c>
    </row>
    <row r="46" spans="1:13">
      <c r="A46" s="78" t="s">
        <v>179</v>
      </c>
      <c r="B46" s="79" t="s">
        <v>10</v>
      </c>
      <c r="C46" s="78"/>
      <c r="D46" s="80"/>
      <c r="E46" s="81">
        <f>SUBTOTAL(9,E47:E53)</f>
        <v>2630</v>
      </c>
      <c r="F46" s="81">
        <f t="shared" ref="F46:G46" si="10">SUBTOTAL(9,F47:F53)</f>
        <v>1340</v>
      </c>
      <c r="G46" s="81">
        <f t="shared" si="10"/>
        <v>1290</v>
      </c>
      <c r="H46" s="78"/>
      <c r="I46" s="80"/>
      <c r="J46" s="36"/>
      <c r="L46" s="109">
        <f>F46+F69</f>
        <v>1340</v>
      </c>
      <c r="M46" s="109">
        <f>G46+G69</f>
        <v>1290</v>
      </c>
    </row>
    <row r="47" spans="1:13" ht="30">
      <c r="A47" s="85">
        <v>1</v>
      </c>
      <c r="B47" s="82" t="s">
        <v>373</v>
      </c>
      <c r="C47" s="85" t="s">
        <v>375</v>
      </c>
      <c r="D47" s="89"/>
      <c r="E47" s="83">
        <f t="shared" si="6"/>
        <v>400</v>
      </c>
      <c r="F47" s="83">
        <v>200</v>
      </c>
      <c r="G47" s="83">
        <v>200</v>
      </c>
      <c r="H47" s="85" t="s">
        <v>184</v>
      </c>
      <c r="I47" s="89" t="s">
        <v>374</v>
      </c>
      <c r="J47" s="36"/>
    </row>
    <row r="48" spans="1:13" ht="30">
      <c r="A48" s="85">
        <v>2</v>
      </c>
      <c r="B48" s="82" t="s">
        <v>376</v>
      </c>
      <c r="C48" s="85" t="s">
        <v>378</v>
      </c>
      <c r="D48" s="89"/>
      <c r="E48" s="83">
        <f t="shared" si="6"/>
        <v>450</v>
      </c>
      <c r="F48" s="83">
        <v>250</v>
      </c>
      <c r="G48" s="83">
        <v>200</v>
      </c>
      <c r="H48" s="143" t="s">
        <v>184</v>
      </c>
      <c r="I48" s="89" t="s">
        <v>377</v>
      </c>
      <c r="J48" s="36"/>
    </row>
    <row r="49" spans="1:15" ht="30">
      <c r="A49" s="85">
        <v>3</v>
      </c>
      <c r="B49" s="82" t="s">
        <v>379</v>
      </c>
      <c r="C49" s="85" t="s">
        <v>381</v>
      </c>
      <c r="D49" s="89"/>
      <c r="E49" s="83">
        <f t="shared" si="6"/>
        <v>500</v>
      </c>
      <c r="F49" s="83">
        <v>250</v>
      </c>
      <c r="G49" s="83">
        <v>250</v>
      </c>
      <c r="H49" s="143"/>
      <c r="I49" s="89" t="s">
        <v>380</v>
      </c>
      <c r="J49" s="36"/>
    </row>
    <row r="50" spans="1:15" ht="35.25" customHeight="1">
      <c r="A50" s="85">
        <v>4</v>
      </c>
      <c r="B50" s="82" t="s">
        <v>382</v>
      </c>
      <c r="C50" s="85" t="s">
        <v>378</v>
      </c>
      <c r="D50" s="89"/>
      <c r="E50" s="83">
        <f t="shared" si="6"/>
        <v>300</v>
      </c>
      <c r="F50" s="83">
        <v>150</v>
      </c>
      <c r="G50" s="83">
        <v>150</v>
      </c>
      <c r="H50" s="143"/>
      <c r="I50" s="89" t="s">
        <v>383</v>
      </c>
      <c r="J50" s="36"/>
    </row>
    <row r="51" spans="1:15" ht="30">
      <c r="A51" s="85">
        <v>5</v>
      </c>
      <c r="B51" s="82" t="s">
        <v>384</v>
      </c>
      <c r="C51" s="85" t="s">
        <v>375</v>
      </c>
      <c r="D51" s="89"/>
      <c r="E51" s="83">
        <f t="shared" si="6"/>
        <v>300</v>
      </c>
      <c r="F51" s="83">
        <v>150</v>
      </c>
      <c r="G51" s="83">
        <v>150</v>
      </c>
      <c r="H51" s="143"/>
      <c r="I51" s="89" t="s">
        <v>385</v>
      </c>
      <c r="J51" s="36"/>
    </row>
    <row r="52" spans="1:15" ht="30">
      <c r="A52" s="85">
        <v>6</v>
      </c>
      <c r="B52" s="82" t="s">
        <v>386</v>
      </c>
      <c r="C52" s="85" t="s">
        <v>388</v>
      </c>
      <c r="D52" s="89"/>
      <c r="E52" s="83">
        <f t="shared" si="6"/>
        <v>400</v>
      </c>
      <c r="F52" s="83">
        <v>200</v>
      </c>
      <c r="G52" s="83">
        <v>200</v>
      </c>
      <c r="H52" s="143"/>
      <c r="I52" s="89" t="s">
        <v>387</v>
      </c>
      <c r="J52" s="36"/>
    </row>
    <row r="53" spans="1:15" ht="25.5">
      <c r="A53" s="85">
        <v>7</v>
      </c>
      <c r="B53" s="82" t="s">
        <v>389</v>
      </c>
      <c r="C53" s="85" t="s">
        <v>405</v>
      </c>
      <c r="D53" s="89"/>
      <c r="E53" s="83">
        <f t="shared" si="6"/>
        <v>280</v>
      </c>
      <c r="F53" s="83">
        <v>140</v>
      </c>
      <c r="G53" s="83">
        <v>140</v>
      </c>
      <c r="H53" s="143"/>
      <c r="I53" s="89" t="s">
        <v>390</v>
      </c>
      <c r="J53" s="36"/>
    </row>
    <row r="54" spans="1:15">
      <c r="A54" s="78" t="s">
        <v>180</v>
      </c>
      <c r="B54" s="79" t="s">
        <v>14</v>
      </c>
      <c r="C54" s="78"/>
      <c r="D54" s="80"/>
      <c r="E54" s="81">
        <f>SUBTOTAL(9,E55:E75)</f>
        <v>9865</v>
      </c>
      <c r="F54" s="81">
        <f>SUBTOTAL(9,F55:F75)</f>
        <v>2219</v>
      </c>
      <c r="G54" s="81">
        <f>SUBTOTAL(9,G55:G75)</f>
        <v>7646</v>
      </c>
      <c r="H54" s="78"/>
      <c r="I54" s="80"/>
      <c r="J54" s="36"/>
      <c r="L54" s="109">
        <f>F54+F70</f>
        <v>2751</v>
      </c>
      <c r="M54" s="109">
        <f>G54+G70</f>
        <v>9349</v>
      </c>
    </row>
    <row r="55" spans="1:15" ht="30">
      <c r="A55" s="85">
        <v>1</v>
      </c>
      <c r="B55" s="82" t="s">
        <v>302</v>
      </c>
      <c r="C55" s="85" t="s">
        <v>51</v>
      </c>
      <c r="D55" s="89" t="s">
        <v>304</v>
      </c>
      <c r="E55" s="84">
        <f>F55+G55</f>
        <v>190</v>
      </c>
      <c r="F55" s="84">
        <v>82</v>
      </c>
      <c r="G55" s="84">
        <v>108</v>
      </c>
      <c r="H55" s="143" t="s">
        <v>305</v>
      </c>
      <c r="I55" s="89" t="s">
        <v>303</v>
      </c>
      <c r="J55" s="36" t="s">
        <v>238</v>
      </c>
    </row>
    <row r="56" spans="1:15" ht="30">
      <c r="A56" s="85">
        <v>3</v>
      </c>
      <c r="B56" s="82" t="s">
        <v>309</v>
      </c>
      <c r="C56" s="85" t="s">
        <v>52</v>
      </c>
      <c r="D56" s="89" t="s">
        <v>266</v>
      </c>
      <c r="E56" s="84">
        <f t="shared" ref="E56:E58" si="11">F56+G56</f>
        <v>230</v>
      </c>
      <c r="F56" s="84">
        <v>80</v>
      </c>
      <c r="G56" s="84">
        <v>150</v>
      </c>
      <c r="H56" s="143"/>
      <c r="I56" s="89" t="s">
        <v>310</v>
      </c>
      <c r="J56" s="36" t="s">
        <v>238</v>
      </c>
    </row>
    <row r="57" spans="1:15" ht="30">
      <c r="A57" s="85">
        <v>4</v>
      </c>
      <c r="B57" s="82" t="s">
        <v>311</v>
      </c>
      <c r="C57" s="85" t="s">
        <v>312</v>
      </c>
      <c r="D57" s="89" t="s">
        <v>266</v>
      </c>
      <c r="E57" s="84">
        <f t="shared" si="11"/>
        <v>230</v>
      </c>
      <c r="F57" s="84">
        <v>80</v>
      </c>
      <c r="G57" s="84">
        <v>150</v>
      </c>
      <c r="H57" s="143"/>
      <c r="I57" s="89" t="s">
        <v>303</v>
      </c>
      <c r="J57" s="36" t="s">
        <v>238</v>
      </c>
    </row>
    <row r="58" spans="1:15">
      <c r="A58" s="85">
        <v>5</v>
      </c>
      <c r="B58" s="82" t="s">
        <v>314</v>
      </c>
      <c r="C58" s="85" t="s">
        <v>53</v>
      </c>
      <c r="D58" s="89" t="s">
        <v>315</v>
      </c>
      <c r="E58" s="84">
        <f t="shared" si="11"/>
        <v>200</v>
      </c>
      <c r="F58" s="84">
        <v>50</v>
      </c>
      <c r="G58" s="84">
        <v>150</v>
      </c>
      <c r="H58" s="143"/>
      <c r="I58" s="89" t="s">
        <v>303</v>
      </c>
      <c r="J58" s="36" t="s">
        <v>238</v>
      </c>
    </row>
    <row r="59" spans="1:15">
      <c r="A59" s="78" t="s">
        <v>181</v>
      </c>
      <c r="B59" s="79" t="s">
        <v>6</v>
      </c>
      <c r="C59" s="78"/>
      <c r="D59" s="80"/>
      <c r="E59" s="81">
        <f>SUBTOTAL(9,E60:E62)</f>
        <v>4560</v>
      </c>
      <c r="F59" s="81">
        <f>SUBTOTAL(9,F60:F62)</f>
        <v>655</v>
      </c>
      <c r="G59" s="81">
        <f>SUBTOTAL(9,G60:G62)</f>
        <v>3905</v>
      </c>
      <c r="H59" s="78"/>
      <c r="I59" s="80"/>
      <c r="J59" s="36"/>
      <c r="L59" s="109">
        <f>F59+F76</f>
        <v>1175</v>
      </c>
      <c r="M59" s="109">
        <f>G59+G76</f>
        <v>6225</v>
      </c>
    </row>
    <row r="60" spans="1:15" ht="30">
      <c r="A60" s="85">
        <v>1</v>
      </c>
      <c r="B60" s="82" t="s">
        <v>284</v>
      </c>
      <c r="C60" s="85" t="s">
        <v>286</v>
      </c>
      <c r="D60" s="89" t="s">
        <v>287</v>
      </c>
      <c r="E60" s="83">
        <f>F60+G60</f>
        <v>2160</v>
      </c>
      <c r="F60" s="84">
        <v>400</v>
      </c>
      <c r="G60" s="83">
        <v>1760</v>
      </c>
      <c r="H60" s="85" t="s">
        <v>155</v>
      </c>
      <c r="I60" s="89" t="s">
        <v>285</v>
      </c>
      <c r="J60" s="36" t="s">
        <v>238</v>
      </c>
    </row>
    <row r="61" spans="1:15" ht="30">
      <c r="A61" s="85">
        <v>2</v>
      </c>
      <c r="B61" s="82" t="s">
        <v>288</v>
      </c>
      <c r="C61" s="85" t="s">
        <v>58</v>
      </c>
      <c r="D61" s="89" t="s">
        <v>248</v>
      </c>
      <c r="E61" s="83">
        <f t="shared" ref="E61:E62" si="12">F61+G61</f>
        <v>1080</v>
      </c>
      <c r="F61" s="84">
        <v>100</v>
      </c>
      <c r="G61" s="84">
        <v>980</v>
      </c>
      <c r="H61" s="85" t="s">
        <v>290</v>
      </c>
      <c r="I61" s="89" t="s">
        <v>289</v>
      </c>
      <c r="J61" s="36" t="s">
        <v>238</v>
      </c>
    </row>
    <row r="62" spans="1:15" ht="30">
      <c r="A62" s="85">
        <v>3</v>
      </c>
      <c r="B62" s="82" t="s">
        <v>291</v>
      </c>
      <c r="C62" s="85" t="s">
        <v>59</v>
      </c>
      <c r="D62" s="89" t="s">
        <v>293</v>
      </c>
      <c r="E62" s="83">
        <f t="shared" si="12"/>
        <v>1320</v>
      </c>
      <c r="F62" s="84">
        <v>155</v>
      </c>
      <c r="G62" s="83">
        <v>1165</v>
      </c>
      <c r="H62" s="85" t="s">
        <v>197</v>
      </c>
      <c r="I62" s="89" t="s">
        <v>292</v>
      </c>
      <c r="J62" s="36" t="s">
        <v>238</v>
      </c>
    </row>
    <row r="63" spans="1:15" ht="30">
      <c r="A63" s="78" t="s">
        <v>190</v>
      </c>
      <c r="B63" s="88" t="s">
        <v>404</v>
      </c>
      <c r="C63" s="78"/>
      <c r="D63" s="80"/>
      <c r="E63" s="81">
        <f>SUBTOTAL(9,E64:E79)</f>
        <v>7295</v>
      </c>
      <c r="F63" s="81">
        <f>SUBTOTAL(9,F64:F79)</f>
        <v>1792</v>
      </c>
      <c r="G63" s="81">
        <f>SUBTOTAL(9,G64:G79)</f>
        <v>5503</v>
      </c>
      <c r="H63" s="78"/>
      <c r="I63" s="89" t="s">
        <v>409</v>
      </c>
      <c r="J63" s="76"/>
      <c r="L63" s="109">
        <f>F63+G63</f>
        <v>7295</v>
      </c>
    </row>
    <row r="64" spans="1:15">
      <c r="A64" s="78" t="s">
        <v>19</v>
      </c>
      <c r="B64" s="79" t="s">
        <v>8</v>
      </c>
      <c r="C64" s="78"/>
      <c r="D64" s="80"/>
      <c r="E64" s="81">
        <v>2220</v>
      </c>
      <c r="F64" s="81">
        <v>740</v>
      </c>
      <c r="G64" s="81">
        <v>1480</v>
      </c>
      <c r="H64" s="78"/>
      <c r="I64" s="80"/>
      <c r="J64" s="36"/>
      <c r="L64" s="109"/>
      <c r="M64" s="68">
        <f>SUBTOTAL(9,M65:M69)</f>
        <v>2220</v>
      </c>
      <c r="N64" s="68">
        <f t="shared" ref="N64:O64" si="13">SUBTOTAL(9,N65:N69)</f>
        <v>740</v>
      </c>
      <c r="O64" s="68">
        <f t="shared" si="13"/>
        <v>1480</v>
      </c>
    </row>
    <row r="65" spans="1:15" ht="30">
      <c r="A65" s="85">
        <v>1</v>
      </c>
      <c r="B65" s="82" t="s">
        <v>340</v>
      </c>
      <c r="C65" s="85" t="s">
        <v>88</v>
      </c>
      <c r="D65" s="89" t="s">
        <v>341</v>
      </c>
      <c r="E65" s="83"/>
      <c r="F65" s="83"/>
      <c r="G65" s="83"/>
      <c r="H65" s="85" t="s">
        <v>192</v>
      </c>
      <c r="I65" s="89"/>
      <c r="J65" s="36" t="s">
        <v>301</v>
      </c>
      <c r="M65" s="71">
        <f t="shared" ref="M65:M69" si="14">N65+O65</f>
        <v>180</v>
      </c>
      <c r="N65" s="71">
        <v>60</v>
      </c>
      <c r="O65" s="71">
        <v>120</v>
      </c>
    </row>
    <row r="66" spans="1:15" ht="30">
      <c r="A66" s="85">
        <f>A65+1</f>
        <v>2</v>
      </c>
      <c r="B66" s="82" t="s">
        <v>342</v>
      </c>
      <c r="C66" s="85" t="s">
        <v>343</v>
      </c>
      <c r="D66" s="89" t="s">
        <v>339</v>
      </c>
      <c r="E66" s="83"/>
      <c r="F66" s="83"/>
      <c r="G66" s="83"/>
      <c r="H66" s="85" t="s">
        <v>400</v>
      </c>
      <c r="I66" s="89"/>
      <c r="J66" s="36" t="s">
        <v>301</v>
      </c>
      <c r="M66" s="71">
        <f t="shared" si="14"/>
        <v>360</v>
      </c>
      <c r="N66" s="71">
        <v>120</v>
      </c>
      <c r="O66" s="71">
        <v>240</v>
      </c>
    </row>
    <row r="67" spans="1:15" ht="51">
      <c r="A67" s="85">
        <f t="shared" ref="A67:A69" si="15">A66+1</f>
        <v>3</v>
      </c>
      <c r="B67" s="82" t="s">
        <v>344</v>
      </c>
      <c r="C67" s="85" t="s">
        <v>345</v>
      </c>
      <c r="D67" s="89" t="s">
        <v>346</v>
      </c>
      <c r="E67" s="83"/>
      <c r="F67" s="83"/>
      <c r="G67" s="83"/>
      <c r="H67" s="85" t="s">
        <v>400</v>
      </c>
      <c r="I67" s="89"/>
      <c r="J67" s="36" t="s">
        <v>347</v>
      </c>
      <c r="M67" s="71">
        <f t="shared" si="14"/>
        <v>1260</v>
      </c>
      <c r="N67" s="71">
        <v>420</v>
      </c>
      <c r="O67" s="71">
        <v>840</v>
      </c>
    </row>
    <row r="68" spans="1:15" ht="30">
      <c r="A68" s="85">
        <f t="shared" si="15"/>
        <v>4</v>
      </c>
      <c r="B68" s="82" t="s">
        <v>348</v>
      </c>
      <c r="C68" s="85" t="s">
        <v>87</v>
      </c>
      <c r="D68" s="89" t="s">
        <v>349</v>
      </c>
      <c r="E68" s="83"/>
      <c r="F68" s="83"/>
      <c r="G68" s="83"/>
      <c r="H68" s="85" t="s">
        <v>193</v>
      </c>
      <c r="I68" s="89"/>
      <c r="J68" s="36" t="s">
        <v>301</v>
      </c>
      <c r="M68" s="71">
        <f t="shared" si="14"/>
        <v>240</v>
      </c>
      <c r="N68" s="71">
        <v>80</v>
      </c>
      <c r="O68" s="71">
        <v>160</v>
      </c>
    </row>
    <row r="69" spans="1:15" ht="30">
      <c r="A69" s="85">
        <f t="shared" si="15"/>
        <v>5</v>
      </c>
      <c r="B69" s="82" t="s">
        <v>350</v>
      </c>
      <c r="C69" s="85" t="s">
        <v>91</v>
      </c>
      <c r="D69" s="89" t="s">
        <v>351</v>
      </c>
      <c r="E69" s="83"/>
      <c r="F69" s="83"/>
      <c r="G69" s="83"/>
      <c r="H69" s="85" t="s">
        <v>199</v>
      </c>
      <c r="I69" s="89"/>
      <c r="J69" s="36" t="s">
        <v>301</v>
      </c>
      <c r="M69" s="71">
        <f t="shared" si="14"/>
        <v>180</v>
      </c>
      <c r="N69" s="71">
        <v>60</v>
      </c>
      <c r="O69" s="71">
        <v>120</v>
      </c>
    </row>
    <row r="70" spans="1:15">
      <c r="A70" s="78" t="s">
        <v>21</v>
      </c>
      <c r="B70" s="79" t="s">
        <v>14</v>
      </c>
      <c r="C70" s="78"/>
      <c r="D70" s="80"/>
      <c r="E70" s="81">
        <v>2235</v>
      </c>
      <c r="F70" s="81">
        <v>532</v>
      </c>
      <c r="G70" s="81">
        <v>1703</v>
      </c>
      <c r="H70" s="78"/>
      <c r="I70" s="80"/>
      <c r="J70" s="36"/>
      <c r="L70" s="109"/>
      <c r="M70" s="68">
        <f>SUBTOTAL(9,M71:M75)</f>
        <v>2235</v>
      </c>
      <c r="N70" s="68">
        <f t="shared" ref="N70:O70" si="16">SUBTOTAL(9,N71:N75)</f>
        <v>532</v>
      </c>
      <c r="O70" s="68">
        <f t="shared" si="16"/>
        <v>1703</v>
      </c>
    </row>
    <row r="71" spans="1:15" ht="30">
      <c r="A71" s="85">
        <v>1</v>
      </c>
      <c r="B71" s="82" t="s">
        <v>306</v>
      </c>
      <c r="C71" s="85" t="s">
        <v>307</v>
      </c>
      <c r="D71" s="89" t="s">
        <v>308</v>
      </c>
      <c r="E71" s="84"/>
      <c r="F71" s="84"/>
      <c r="G71" s="84"/>
      <c r="H71" s="85" t="s">
        <v>313</v>
      </c>
      <c r="I71" s="89"/>
      <c r="J71" s="36" t="s">
        <v>298</v>
      </c>
      <c r="M71" s="70">
        <f t="shared" ref="M71" si="17">N71+O71</f>
        <v>275</v>
      </c>
      <c r="N71" s="70">
        <v>100</v>
      </c>
      <c r="O71" s="70">
        <v>175</v>
      </c>
    </row>
    <row r="72" spans="1:15" ht="30">
      <c r="A72" s="85">
        <f t="shared" ref="A72:A75" si="18">A71+1</f>
        <v>2</v>
      </c>
      <c r="B72" s="82" t="s">
        <v>320</v>
      </c>
      <c r="C72" s="85" t="s">
        <v>321</v>
      </c>
      <c r="D72" s="89" t="s">
        <v>266</v>
      </c>
      <c r="E72" s="84"/>
      <c r="F72" s="84"/>
      <c r="G72" s="84"/>
      <c r="H72" s="85" t="s">
        <v>313</v>
      </c>
      <c r="I72" s="89"/>
      <c r="J72" s="72" t="s">
        <v>322</v>
      </c>
      <c r="M72" s="70">
        <f>N72+O72</f>
        <v>575</v>
      </c>
      <c r="N72" s="70">
        <v>150</v>
      </c>
      <c r="O72" s="70">
        <v>425</v>
      </c>
    </row>
    <row r="73" spans="1:15" ht="30">
      <c r="A73" s="85">
        <f t="shared" si="18"/>
        <v>3</v>
      </c>
      <c r="B73" s="82" t="s">
        <v>323</v>
      </c>
      <c r="C73" s="85" t="s">
        <v>49</v>
      </c>
      <c r="D73" s="89" t="s">
        <v>304</v>
      </c>
      <c r="E73" s="84"/>
      <c r="F73" s="84"/>
      <c r="G73" s="84"/>
      <c r="H73" s="90" t="s">
        <v>205</v>
      </c>
      <c r="I73" s="89"/>
      <c r="J73" s="72" t="s">
        <v>322</v>
      </c>
      <c r="M73" s="70">
        <f t="shared" ref="M73:M74" si="19">N73+O73</f>
        <v>190</v>
      </c>
      <c r="N73" s="70">
        <v>82</v>
      </c>
      <c r="O73" s="70">
        <v>108</v>
      </c>
    </row>
    <row r="74" spans="1:15" ht="30">
      <c r="A74" s="85">
        <f t="shared" si="18"/>
        <v>4</v>
      </c>
      <c r="B74" s="82" t="s">
        <v>324</v>
      </c>
      <c r="C74" s="85" t="s">
        <v>55</v>
      </c>
      <c r="D74" s="89" t="s">
        <v>325</v>
      </c>
      <c r="E74" s="84"/>
      <c r="F74" s="84"/>
      <c r="G74" s="84"/>
      <c r="H74" s="90" t="s">
        <v>200</v>
      </c>
      <c r="I74" s="89"/>
      <c r="J74" s="72" t="s">
        <v>322</v>
      </c>
      <c r="M74" s="70">
        <f t="shared" si="19"/>
        <v>275</v>
      </c>
      <c r="N74" s="70">
        <v>100</v>
      </c>
      <c r="O74" s="70">
        <v>175</v>
      </c>
    </row>
    <row r="75" spans="1:15" ht="30">
      <c r="A75" s="85">
        <f t="shared" si="18"/>
        <v>5</v>
      </c>
      <c r="B75" s="82" t="s">
        <v>316</v>
      </c>
      <c r="C75" s="85" t="s">
        <v>56</v>
      </c>
      <c r="D75" s="89" t="s">
        <v>318</v>
      </c>
      <c r="E75" s="84"/>
      <c r="F75" s="84"/>
      <c r="G75" s="84"/>
      <c r="H75" s="85" t="s">
        <v>201</v>
      </c>
      <c r="I75" s="89" t="s">
        <v>317</v>
      </c>
      <c r="J75" s="36" t="s">
        <v>319</v>
      </c>
      <c r="M75" s="70">
        <f>N75+O75</f>
        <v>920</v>
      </c>
      <c r="N75" s="70">
        <v>100</v>
      </c>
      <c r="O75" s="70">
        <v>820</v>
      </c>
    </row>
    <row r="76" spans="1:15">
      <c r="A76" s="78" t="s">
        <v>148</v>
      </c>
      <c r="B76" s="79" t="s">
        <v>6</v>
      </c>
      <c r="C76" s="78"/>
      <c r="D76" s="80"/>
      <c r="E76" s="81">
        <v>2840</v>
      </c>
      <c r="F76" s="81">
        <v>520</v>
      </c>
      <c r="G76" s="81">
        <v>2320</v>
      </c>
      <c r="H76" s="78"/>
      <c r="I76" s="80"/>
      <c r="J76" s="36"/>
      <c r="L76" s="109"/>
      <c r="M76" s="68">
        <f>SUBTOTAL(9,M77:M79)</f>
        <v>2840</v>
      </c>
      <c r="N76" s="68">
        <f t="shared" ref="N76:O76" si="20">SUBTOTAL(9,N77:N79)</f>
        <v>520</v>
      </c>
      <c r="O76" s="68">
        <f t="shared" si="20"/>
        <v>2320</v>
      </c>
    </row>
    <row r="77" spans="1:15" ht="25.5">
      <c r="A77" s="85">
        <v>1</v>
      </c>
      <c r="B77" s="82" t="s">
        <v>294</v>
      </c>
      <c r="C77" s="85" t="s">
        <v>295</v>
      </c>
      <c r="D77" s="89" t="s">
        <v>266</v>
      </c>
      <c r="E77" s="83"/>
      <c r="F77" s="84"/>
      <c r="G77" s="83"/>
      <c r="H77" s="85" t="s">
        <v>155</v>
      </c>
      <c r="I77" s="89"/>
      <c r="J77" s="36" t="s">
        <v>238</v>
      </c>
      <c r="M77" s="71">
        <f t="shared" ref="M77:M79" si="21">N77+O77</f>
        <v>1340</v>
      </c>
      <c r="N77" s="70">
        <v>200</v>
      </c>
      <c r="O77" s="71">
        <v>1140</v>
      </c>
    </row>
    <row r="78" spans="1:15" ht="25.5">
      <c r="A78" s="85">
        <f t="shared" ref="A78:A79" si="22">A77+1</f>
        <v>2</v>
      </c>
      <c r="B78" s="82" t="s">
        <v>296</v>
      </c>
      <c r="C78" s="85" t="s">
        <v>58</v>
      </c>
      <c r="D78" s="89" t="s">
        <v>297</v>
      </c>
      <c r="E78" s="83"/>
      <c r="F78" s="84"/>
      <c r="G78" s="84"/>
      <c r="H78" s="85" t="s">
        <v>210</v>
      </c>
      <c r="I78" s="89"/>
      <c r="J78" s="36" t="s">
        <v>298</v>
      </c>
      <c r="M78" s="71">
        <f t="shared" si="21"/>
        <v>300</v>
      </c>
      <c r="N78" s="70">
        <v>80</v>
      </c>
      <c r="O78" s="70">
        <v>220</v>
      </c>
    </row>
    <row r="79" spans="1:15" ht="45">
      <c r="A79" s="85">
        <f t="shared" si="22"/>
        <v>3</v>
      </c>
      <c r="B79" s="82" t="s">
        <v>299</v>
      </c>
      <c r="C79" s="85" t="s">
        <v>62</v>
      </c>
      <c r="D79" s="89" t="s">
        <v>300</v>
      </c>
      <c r="E79" s="83"/>
      <c r="F79" s="84"/>
      <c r="G79" s="84"/>
      <c r="H79" s="85" t="s">
        <v>198</v>
      </c>
      <c r="I79" s="89"/>
      <c r="J79" s="36" t="s">
        <v>301</v>
      </c>
      <c r="M79" s="71">
        <f t="shared" si="21"/>
        <v>1200</v>
      </c>
      <c r="N79" s="70">
        <v>240</v>
      </c>
      <c r="O79" s="70">
        <v>960</v>
      </c>
    </row>
    <row r="80" spans="1:15" s="9" customFormat="1" ht="38.25">
      <c r="A80" s="110" t="s">
        <v>191</v>
      </c>
      <c r="B80" s="111" t="s">
        <v>391</v>
      </c>
      <c r="C80" s="112" t="s">
        <v>392</v>
      </c>
      <c r="D80" s="113"/>
      <c r="E80" s="114">
        <f>F80+G80</f>
        <v>700</v>
      </c>
      <c r="F80" s="114">
        <v>700</v>
      </c>
      <c r="G80" s="115"/>
      <c r="H80" s="116" t="s">
        <v>398</v>
      </c>
      <c r="I80" s="113"/>
      <c r="J80" s="117"/>
      <c r="L80" s="118"/>
    </row>
    <row r="83" spans="1:6">
      <c r="F83" s="109"/>
    </row>
    <row r="84" spans="1:6" ht="45.75" customHeight="1"/>
    <row r="85" spans="1:6">
      <c r="A85" s="75"/>
    </row>
    <row r="86" spans="1:6">
      <c r="A86" s="75"/>
    </row>
    <row r="90" spans="1:6">
      <c r="A90" s="75"/>
    </row>
    <row r="93" spans="1:6">
      <c r="A93" s="75"/>
    </row>
    <row r="94" spans="1:6">
      <c r="A94" s="75"/>
    </row>
    <row r="95" spans="1:6">
      <c r="A95" s="75"/>
    </row>
    <row r="96" spans="1:6">
      <c r="A96" s="75"/>
    </row>
    <row r="98" spans="1:1">
      <c r="A98" s="75"/>
    </row>
  </sheetData>
  <mergeCells count="26">
    <mergeCell ref="I40:I45"/>
    <mergeCell ref="H48:H53"/>
    <mergeCell ref="A6:J6"/>
    <mergeCell ref="A7:J7"/>
    <mergeCell ref="A1:I1"/>
    <mergeCell ref="A3:J3"/>
    <mergeCell ref="A4:J4"/>
    <mergeCell ref="H15:H17"/>
    <mergeCell ref="A2:J2"/>
    <mergeCell ref="A5:J5"/>
    <mergeCell ref="A9:A10"/>
    <mergeCell ref="B9:B10"/>
    <mergeCell ref="C9:C10"/>
    <mergeCell ref="D9:D10"/>
    <mergeCell ref="E9:G9"/>
    <mergeCell ref="J9:J10"/>
    <mergeCell ref="G8:K8"/>
    <mergeCell ref="H9:H10"/>
    <mergeCell ref="I9:I10"/>
    <mergeCell ref="H19:H20"/>
    <mergeCell ref="H21:H24"/>
    <mergeCell ref="H26:H31"/>
    <mergeCell ref="H32:H33"/>
    <mergeCell ref="H40:H45"/>
    <mergeCell ref="H36:H37"/>
    <mergeCell ref="H55:H58"/>
  </mergeCells>
  <printOptions horizontalCentered="1"/>
  <pageMargins left="0" right="0" top="0.19685039370078741" bottom="0" header="0" footer="0"/>
  <pageSetup paperSize="9" scale="9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PL 3</vt:lpstr>
      <vt:lpstr>PL 2</vt:lpstr>
      <vt:lpstr>PL 1</vt:lpstr>
      <vt:lpstr>'PL 1'!Print_Area</vt:lpstr>
      <vt:lpstr>'PL 2'!Print_Area</vt:lpstr>
      <vt:lpstr>'PL 3'!Print_Area</vt:lpstr>
      <vt:lpstr>'PL 1'!Print_Titles</vt:lpstr>
      <vt:lpstr>'PL 3'!Print_Titles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Windows User</cp:lastModifiedBy>
  <cp:lastPrinted>2019-03-01T08:22:45Z</cp:lastPrinted>
  <dcterms:created xsi:type="dcterms:W3CDTF">2011-02-16T07:29:03Z</dcterms:created>
  <dcterms:modified xsi:type="dcterms:W3CDTF">2019-03-04T03:03:34Z</dcterms:modified>
</cp:coreProperties>
</file>