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3380" tabRatio="988" activeTab="0"/>
  </bookViews>
  <sheets>
    <sheet name="PL" sheetId="1" r:id="rId1"/>
    <sheet name="Sheet1" sheetId="2" r:id="rId2"/>
  </sheets>
  <definedNames>
    <definedName name="_xlnm.Print_Area" localSheetId="0">'PL'!$A$1:$D$455</definedName>
    <definedName name="_xlnm.Print_Titles" localSheetId="0">'PL'!$3:$3</definedName>
  </definedNames>
  <calcPr fullCalcOnLoad="1"/>
</workbook>
</file>

<file path=xl/sharedStrings.xml><?xml version="1.0" encoding="utf-8"?>
<sst xmlns="http://schemas.openxmlformats.org/spreadsheetml/2006/main" count="897" uniqueCount="553">
  <si>
    <t>Xã Quảng Phước</t>
  </si>
  <si>
    <t>Xã Quảng Công</t>
  </si>
  <si>
    <t>Xã Quảng Ngạn</t>
  </si>
  <si>
    <t>Xã Quảng Lợi</t>
  </si>
  <si>
    <t>Xã Quảng Thọ</t>
  </si>
  <si>
    <t>Xã Quảng Phú</t>
  </si>
  <si>
    <t>Xã Quảng An</t>
  </si>
  <si>
    <t>Xã Quảng Thành</t>
  </si>
  <si>
    <t>Tên thửa đất, khu đất</t>
  </si>
  <si>
    <t>I</t>
  </si>
  <si>
    <t>Địa điểm</t>
  </si>
  <si>
    <t>Stt</t>
  </si>
  <si>
    <t>A</t>
  </si>
  <si>
    <t>Thị trấn Sịa</t>
  </si>
  <si>
    <t>Khu quy hoạch Bến xe A Lưới, xã A Ngo</t>
  </si>
  <si>
    <t xml:space="preserve">Xã A Ngo </t>
  </si>
  <si>
    <t>Khu quy hoạch Vườn Tràm</t>
  </si>
  <si>
    <t xml:space="preserve">Thị trấn A Lưới </t>
  </si>
  <si>
    <t>Diện tích
(m2)</t>
  </si>
  <si>
    <t xml:space="preserve">Khu xen ghép tại khu Tái định cư chợ Bốt Đỏ </t>
  </si>
  <si>
    <t>Điểm dân cư An Gia ( chuyển công viên Hòa Bình 2 sang đất ở tại đô thị )</t>
  </si>
  <si>
    <t>Mở rộng khu dân cư phía Nam TT Thương Mại</t>
  </si>
  <si>
    <t>Điểm dân cư kết hợp dịch vụ phí Bắc đường Nguyễn Vịnh ( TDP Thạch Bình )</t>
  </si>
  <si>
    <t>Phân lô đất ở ( đất giáo dục chuyển sang ở 2 cơ sở Vân Căn và An Gia)</t>
  </si>
  <si>
    <t>Khu dân cư  Giang Đông</t>
  </si>
  <si>
    <t>Khu dân cư Đông Quảng Lợi</t>
  </si>
  <si>
    <t>Các điểm dân cư xen ghép (An Gia, Khuông Phò, Uất Mậu, Vĩnh Hòa)</t>
  </si>
  <si>
    <t>Điểm dân cư Bao La – Đức Nhuận</t>
  </si>
  <si>
    <t>Điểm dân cư Hạ Lang</t>
  </si>
  <si>
    <t>Phân lô đấu giá trụ sở UBND xã cũ</t>
  </si>
  <si>
    <t>Phân lô đấu giá trạm y tế xã cũ</t>
  </si>
  <si>
    <t>DC xen ghép các thôn</t>
  </si>
  <si>
    <t>Khu dân cư xen ghép dọc TL 19 ( đoạn từ UBND xã đến cây xăng Lương Cổ )</t>
  </si>
  <si>
    <t>Khu dân cư xen ghép các thôn còn lại</t>
  </si>
  <si>
    <t>DC thôn Hà Lạc (đường ra Cồ Đường - Đường Côn Sơn)</t>
  </si>
  <si>
    <t>Điểm dân cư thôn Đức Nhuận, Cổ Tháp</t>
  </si>
  <si>
    <t>Điểm dân cư xen ghép Hà Công, Hà lạc, Cổ Tháp, Thủy Lập, Mỹ Thạnh</t>
  </si>
  <si>
    <t>Xã Quảng Thái</t>
  </si>
  <si>
    <t>Điểm dân cư chợ Nịu mới - Thôn Trung kiều</t>
  </si>
  <si>
    <t>Điểm dân cư chợ Nịu cũ</t>
  </si>
  <si>
    <t>Dân cư xen nghép (thôn Tây Hoàng, Trằm Ngang, Đông Hồ, Đông Cao)</t>
  </si>
  <si>
    <t>DC xen ghép thôn 13 (Chung Võ)</t>
  </si>
  <si>
    <t>DC giáp nhà VH xã (thôn 2)</t>
  </si>
  <si>
    <t>Điểm dân cư thôn 3 (sau kho thủy sản)</t>
  </si>
  <si>
    <t>Điểm dân cư Thôn 3-Thôn4</t>
  </si>
  <si>
    <t>Khu dân cư tập trung và xen ghép, khu tái định cư (thôn 1,2,3,4,Cương Giáng,Tân Lộc,Hải Thành)</t>
  </si>
  <si>
    <t>Điểm dân cư khu vực phía sau trương TH số 1 Quảng Phước và trường THCS Ngô Thế Lân</t>
  </si>
  <si>
    <t>Các điểm dân cư xen ghép thôn Thủ Lể 2, thôn Thủ Lể 3, thôn Phước Lập, thôn Phước Lý, Mai Dương, Khuông Phò, Phước Lập</t>
  </si>
  <si>
    <t>Điểm dân cư cụm thương mại Đông Xuyên (Phía sau)</t>
  </si>
  <si>
    <t>Khu dân cư xen ghép các thôn</t>
  </si>
  <si>
    <t>Xã Quảng Vinh</t>
  </si>
  <si>
    <t>DC dọc tuyến TL11A thôn Phổ Lại</t>
  </si>
  <si>
    <t>Điểm dân cư kết hợp thương mại dịch vụ ở Trung tâm thương mại xã</t>
  </si>
  <si>
    <t>Khu dân cư Miếu Bà (thôn Kim Đôi)</t>
  </si>
  <si>
    <t>Các điểm dân cư xen ghép</t>
  </si>
  <si>
    <t>Điểm dân cư xen ghép các thôn Lai Trung, Phổ Lại, Đức Trọng, Sơn Tùng, Lai Lâm, Đồng Lâm, Thanh Cần, Lai Lâm, Phe Ba,Cổ Tháp</t>
  </si>
  <si>
    <t xml:space="preserve">I. QUẢNG ĐIỀN </t>
  </si>
  <si>
    <t>Khu quy hoạch Trung tâm thôn Đông Thái, xã Phong Mỹ</t>
  </si>
  <si>
    <t>Khu quy hoạch đất ở tại tổ dân phố Khánh Mỹ, thị trấn Phong Điền (cạnh Lâm nghiệp Phong Điền)</t>
  </si>
  <si>
    <t>Khu Trung tâm thương mại dịch vụ huyện (ngã tư QL1A và Tỉnh lộ 9), thị trấn Phong Điền</t>
  </si>
  <si>
    <t>Khu dân cư kết hợp thương mại dịch vụ Phong Hiền</t>
  </si>
  <si>
    <t>Khu TĐC các dự án và tạo quỹ đất bán đấu giá xaxPhong Hiền</t>
  </si>
  <si>
    <t>Khu quy hoạch đất ở thôn Hạ Long. Xã Phong Mỹ</t>
  </si>
  <si>
    <t>Khu quy hoạch thôn Tân Mỹ. Xã Phong Mỹ</t>
  </si>
  <si>
    <t>Khu quy hoạch thôn Huỳnh Trúc. Xã Phong Mỹ</t>
  </si>
  <si>
    <t>Khu đất ở xen ghép thôn Thượng An, xã Phong An</t>
  </si>
  <si>
    <t>Khu đất ở xen ghép thôn Phò Ninh, xã Phong An</t>
  </si>
  <si>
    <t>Khu đất ở xen ghép thôn Vĩnh Hương, xã Phong An</t>
  </si>
  <si>
    <t>Khu đất ở xen ghép thôn Bồ Điền, xã Phong An</t>
  </si>
  <si>
    <t>Khu đất ở xen ghép thôn Hiền Lương, xã Phong Hiền</t>
  </si>
  <si>
    <t>Khu đất ở xen ghép thôn Sơn Tùng, xã Phong Hiền</t>
  </si>
  <si>
    <t>Khu đất ở xen ghép thôn Hưng Long, xã Phong Hiền</t>
  </si>
  <si>
    <t>Khu đất ở xen ghép thôn Cao Xá, xã Phong Hiền</t>
  </si>
  <si>
    <t>Khu đất ở xen ghép thôn Gia Viên, xã Phong Hiền</t>
  </si>
  <si>
    <t>Khu đất ở xen ghép thôn An Thôn xã Phong Thu</t>
  </si>
  <si>
    <t>Khu đất ở xen ghép thôn Đông Thượng xã Phong Hòa</t>
  </si>
  <si>
    <t>Khu đất ở xen ghép thôn Tư xã Phong Hòa</t>
  </si>
  <si>
    <t>Khu đất ở xen ghép thôn Cang Cư Nam xã Phong Hòa</t>
  </si>
  <si>
    <t>Khu đất ở xen ghép thôn Trung Cọ xã Phong Hòa</t>
  </si>
  <si>
    <t>Khu đất ở xen ghép thôn Trung Thạnh xã Phong Bình</t>
  </si>
  <si>
    <t>Khu đất ở xen ghép thôn Mỹ Phú xã Phong Chương</t>
  </si>
  <si>
    <t>Khu đất ở xen ghép thôn Phú Lộc xã Phong Chương</t>
  </si>
  <si>
    <t>Khu đất ở xen ghép thôn Đại Phú xã Phong Chương</t>
  </si>
  <si>
    <t>Khu đất ở xen ghép thôn Trung Thạnh xã Phong Chương</t>
  </si>
  <si>
    <t>Khu quy hoạch xen ghép thôn 8, xã Điền Hòa</t>
  </si>
  <si>
    <t>Khu quy hoạch xen ghép thôn 9, xã Điền Hòa</t>
  </si>
  <si>
    <t>Khu quy hoạch xen ghép thôn 10, xã Điền Hòa</t>
  </si>
  <si>
    <t>Khu quy hoạch xen ghép thôn 11, xã Điền Hòa</t>
  </si>
  <si>
    <t>Khu đất xen ghép Hải Thế, xã Phong Hải</t>
  </si>
  <si>
    <t>Khu đất ở xen ghép Hải Nhuận, xã Phong Hải</t>
  </si>
  <si>
    <t>Khu đất ở xen ghép Hải Thành, xã Phong Hải</t>
  </si>
  <si>
    <t>Khu đấu giá đất ở Hải Phú, xã Phong Hải</t>
  </si>
  <si>
    <t>Khu tái định cư Hải Thành</t>
  </si>
  <si>
    <t>Khu đất ở xen ghép thôn Khúc Lý, xã Phong Thu</t>
  </si>
  <si>
    <t>Khu đất ở xen ghép thôn Ưu Thượng xã Phong Thu</t>
  </si>
  <si>
    <t>Khu đất ở xen ghép thôn Hòa Viện xã Phong Bình</t>
  </si>
  <si>
    <t>Khu đất ở xen ghép thôn Rú Hóp xã Phong Bình</t>
  </si>
  <si>
    <t>Khu đất ở xen ghép thôn Sơn Quả xã Phong Sơn</t>
  </si>
  <si>
    <t>Khu đất ở xen ghép thôn Cổ By 3 xã Phong Sơn</t>
  </si>
  <si>
    <t>Khu đất ở xen ghép thôn Hiền An xã Phong Sơn</t>
  </si>
  <si>
    <t>Khu đất ở xen ghép thôn Tứ Chánh xã Phong Sơn</t>
  </si>
  <si>
    <t>Khu đất ở xen ghép khu vực đa khoa, xã Phong Sơn</t>
  </si>
  <si>
    <t>Khu quy hoạch đất xen ghép thôn Điền Lộc, xã Phong Xuân</t>
  </si>
  <si>
    <t>Khu quy hoạch xen ghép thôn Bến Củi xã Phong Xuân</t>
  </si>
  <si>
    <t>Khu quy hoạch xen ghép thôn Hiền An. Xã Phong Xuân</t>
  </si>
  <si>
    <t>Khu quy hoạch xen ghép thôn Bình An. Xã Phong Xuân</t>
  </si>
  <si>
    <t>Khu quy hoạch xen ghép thôn 2 Kế Môn, xã Điền Môn</t>
  </si>
  <si>
    <t>Khu quy hoạch xen ghép thôn 2 Vĩnh Xương, xã Điền Môn</t>
  </si>
  <si>
    <t>Khu quy hoạch xen ghép thôn 1 Kế Môn, xã Điền Môn</t>
  </si>
  <si>
    <t>Khu quy hoạch xen ghép Nhì Đông, Xã Điền Lộc</t>
  </si>
  <si>
    <t>Khu quy hoạch xen ghép Giáp Nam, Xã Điền Lộc</t>
  </si>
  <si>
    <t>Khu quy hoạch xen ghép thôn Hòa Xuân, Xã Điền Lộc</t>
  </si>
  <si>
    <t>Khu quy hoạch xen ghép thôn Nhì Đông, Xã Điền Lộc (cơ sở số 7 thôn Nhì Đông)</t>
  </si>
  <si>
    <t>Khu đất ở xen ghép cạnh nhà cộng đồng tổ dân phố Trạch Thượng 1, thị trấn Phong Điền</t>
  </si>
  <si>
    <t>Khu đất ở kết hợp dịch vụ cạnh điểm quay đầu xe buýt tại tổ dân phố Trạch Thượng 1, thị trấn Phong Điền</t>
  </si>
  <si>
    <t>Khu đất ở xen ghép thôn An Lỗ, xã Phong Hiền</t>
  </si>
  <si>
    <t>Khu đất ở xen ghép thôn Vĩnh Nảy, xã Phong Hiền</t>
  </si>
  <si>
    <t>Khu đất ở xen ghép thôn Cao Ban, xã Phong Hiền</t>
  </si>
  <si>
    <t>Khu đất ở xen ghép thôn Truông Cầu, xã Phong Hiền</t>
  </si>
  <si>
    <t>Khu đất ở xen ghép thôn La Vần, xã Phong Hiền</t>
  </si>
  <si>
    <t>Khu đất ở xen ghép thôn Bắc Thạnh, xã Phong Hiền</t>
  </si>
  <si>
    <t>Khu đất ở xen ghép thôn Triều Dương, xã Phong Hiền</t>
  </si>
  <si>
    <t>Khu đất ở xen ghép thôn Niêm xã Phong Hòa</t>
  </si>
  <si>
    <t>Khu đất ở xen ghép thôn Trạch Phổ xã Phong Hòa</t>
  </si>
  <si>
    <t>Khu đất ở xen ghép thôn Đức Phú xã Phong Hòa</t>
  </si>
  <si>
    <t>Khu đất ở xen ghép thôn Ba Bàu Chợ xã Phong Hòa</t>
  </si>
  <si>
    <t>Khu đất ở xen ghép thôn Tân Bình xã Phong Bình</t>
  </si>
  <si>
    <t>Khu đất ở xen ghép thôn Nhất Phong xã Phong Chương</t>
  </si>
  <si>
    <t>Khu đất ở xen ghép thôn Chính An xã Phong Chương</t>
  </si>
  <si>
    <t>Khu quy hoạch xen ghép thôn Huỳnh Trúc. Xã Phong Mỹ</t>
  </si>
  <si>
    <t>Khu quy hoạch xen ghép thôn Khe Trăn, Xã Phong Mỹ</t>
  </si>
  <si>
    <t>Khu đất ở xen ghép tổ dân phố Vĩnh Nguyên, thị trấn Phong Điền</t>
  </si>
  <si>
    <t>Khu quy hoạch xen ghép thôn Tân Mỹ. Xã Phong Mỹ</t>
  </si>
  <si>
    <t>Khu quy hoạch xen ghép thôn Đông Thái. Xã Phong Mỹ</t>
  </si>
  <si>
    <t xml:space="preserve">xã Phong Mỹ </t>
  </si>
  <si>
    <t xml:space="preserve">Xã Phong Hiền </t>
  </si>
  <si>
    <t xml:space="preserve">Xã Phong Mỹ </t>
  </si>
  <si>
    <t>Xã Phong An</t>
  </si>
  <si>
    <t xml:space="preserve">Xã Phong Thu </t>
  </si>
  <si>
    <t xml:space="preserve">Xã Phong Hòa </t>
  </si>
  <si>
    <t xml:space="preserve">Xã Phong Bình </t>
  </si>
  <si>
    <t>Xã Phong Chương</t>
  </si>
  <si>
    <t xml:space="preserve">Xã Điền Hòa </t>
  </si>
  <si>
    <t xml:space="preserve">Xã Phong Hải </t>
  </si>
  <si>
    <t>Xã Phong Sơn</t>
  </si>
  <si>
    <t>Xã Phong Xuân</t>
  </si>
  <si>
    <t>Xã Điền Môn</t>
  </si>
  <si>
    <t>Xã Điền Hương</t>
  </si>
  <si>
    <t xml:space="preserve">Xã Điền Lộc </t>
  </si>
  <si>
    <t xml:space="preserve">Xã Điền Hải </t>
  </si>
  <si>
    <t>Khu quy hoạch vùng Ép Lạc cũ, TDP 10</t>
  </si>
  <si>
    <t>Khu quy hoạch Chợ Tứ Hạ, TDP 8</t>
  </si>
  <si>
    <t>Khu quy hoạch TĐC QL1 và đấu giá, TDP 4</t>
  </si>
  <si>
    <t>Khu quy hoạch khu dân cư xen ghép TDP 8</t>
  </si>
  <si>
    <t>Khu xen cư TDP 4 ( đường ngang nhà văn hóa TDP 4)</t>
  </si>
  <si>
    <t>Khu xen cư TDP 5 (đường sông Bồ)</t>
  </si>
  <si>
    <t>Khu xen cư TDP 6 (khu viền bảo)</t>
  </si>
  <si>
    <t>Khu xen cư đường Phạm Hữu Tâm</t>
  </si>
  <si>
    <t>Khu xen cư tập thể giáo dục</t>
  </si>
  <si>
    <t>Khu xen cư TDP 5 (nhà ông Trợ)</t>
  </si>
  <si>
    <t>Khu quy hoạch đường Kim Trà</t>
  </si>
  <si>
    <t>Khu quy hoạch TDP 4</t>
  </si>
  <si>
    <t>Khu quy hoạch Vùng Toong, TDP 5</t>
  </si>
  <si>
    <t>Khu quy hoạch Vùng Kiện Thượng, TDP 1</t>
  </si>
  <si>
    <t>Khu quy hoạch TĐC QL1 và đấu giá, TDP 1</t>
  </si>
  <si>
    <t>Khu quy hoạch đất ở xen ghép TDP 12</t>
  </si>
  <si>
    <t>Khu quy hoạch đất ở xen ghép TDP 13</t>
  </si>
  <si>
    <t>Khu quy hoạch QL 1A, TDP 2 (quy hoạch mới)</t>
  </si>
  <si>
    <t xml:space="preserve">Khu quy hoạch đất ở tại TDP 8 </t>
  </si>
  <si>
    <t>Khu quy hoạch đất ở TDP 11</t>
  </si>
  <si>
    <t>Khu quy hoạch Long Khê</t>
  </si>
  <si>
    <t>Cơ sở Mầm non Hương Vân cũ, TDP 5</t>
  </si>
  <si>
    <t>Trường Tiểu học Hương Vân, TDP 11</t>
  </si>
  <si>
    <t>Trường Tiểu học Hương Vân, TDP 7</t>
  </si>
  <si>
    <t>Khu quy hoạch TDP 14</t>
  </si>
  <si>
    <t>Khu quy hoạch TDP 5</t>
  </si>
  <si>
    <t>Khu quy hoạch TDP 8 và 9 (dãy 2)</t>
  </si>
  <si>
    <t>Khu quy hoạch TĐC QL1 và đấu giá, TDP 8</t>
  </si>
  <si>
    <t>Khu quy hoạch đất ở xen ghép tại TDP 5</t>
  </si>
  <si>
    <t>Khu quy hoạch xen ghép TDP 3</t>
  </si>
  <si>
    <t>Khu quy hoạch TDP1 (cũ)</t>
  </si>
  <si>
    <t>Khu quy hoạch TDP4</t>
  </si>
  <si>
    <t>Khu quy hoạch TDP6</t>
  </si>
  <si>
    <t>Khu quy hoạch TDP7</t>
  </si>
  <si>
    <t>Khu quy hoạch TDP1 (mới)</t>
  </si>
  <si>
    <t>Khu quy hoạch TDP5</t>
  </si>
  <si>
    <t>Khu quy hoạch TDP 8, (vùng Trọt)</t>
  </si>
  <si>
    <t>Khu quy hoạch TDP 11</t>
  </si>
  <si>
    <t>Khu quy hoạch thôn Dương Sơn</t>
  </si>
  <si>
    <t>Khu quy hoạch Giáp Tây</t>
  </si>
  <si>
    <t>Khu QH Giáp Trung - Giáp Đông (Mộ Trị)</t>
  </si>
  <si>
    <t>Khu QH Triều Sơn Trung, xã Hương Toàn</t>
  </si>
  <si>
    <t>Khu QH Giáp Trung (Trạm Y tế cũ)</t>
  </si>
  <si>
    <t>Khu QH Giáp Trung (Sau trường Mầm non)</t>
  </si>
  <si>
    <t>Khu QH Cổ Lão (Mầm non Cổ Lão cũ)</t>
  </si>
  <si>
    <t>Khu QH Liễu Cốc Hạ</t>
  </si>
  <si>
    <t>Khu quy hoạch Triều Sơn Nam</t>
  </si>
  <si>
    <t>Khu quy hoạch Triều Sơn Nam (cạnh cây xăng)</t>
  </si>
  <si>
    <t>Khu quy hoạch Triều Sơn Đông</t>
  </si>
  <si>
    <t>Khu quy hoạch đất ở (thôn Thủy Phú)</t>
  </si>
  <si>
    <t>Khu quy hoạch Thuận Hòa</t>
  </si>
  <si>
    <t>Khu quy hoạch Vân Quật Đông</t>
  </si>
  <si>
    <t>Khu quy hoạch Thai Dương Thượng Đông (giai đoạn 1)</t>
  </si>
  <si>
    <t>Khu QH Thai Dương Thượng Đông (trước khu TĐC)</t>
  </si>
  <si>
    <t>Khu quy hoạch TĐC Hải Dương 3</t>
  </si>
  <si>
    <t>Khu QH đường Tránh Huế, Hải Cát 2</t>
  </si>
  <si>
    <t>Quy hoạch đất ở tại Thôn Liên Bằng (Dòng)</t>
  </si>
  <si>
    <t>Quy hoạch đất ở tại Thôn La Khê Trẹm</t>
  </si>
  <si>
    <t>Quy hoạch đất ở tại Thôn Hòa An</t>
  </si>
  <si>
    <t>Quy hoạch đất ở tại Thôn Kim Ngọc</t>
  </si>
  <si>
    <t>Khu xen ghép Hải Cát 1</t>
  </si>
  <si>
    <t>Khu QH Thọ Bình (khu vực I)</t>
  </si>
  <si>
    <t>Khu QH Hòa Cát</t>
  </si>
  <si>
    <t>Quy hoạch đất ở xen ghép thôn Thọ Bình (khu vực II)</t>
  </si>
  <si>
    <t>Quy hoạch đất ở xen ghép thôn Phú Tuyên</t>
  </si>
  <si>
    <t>Khu QH thôn Đông Hòa</t>
  </si>
  <si>
    <t>Quy hoạch khu dân cư thôn Đông Hòa (sát cây xăng dầu)</t>
  </si>
  <si>
    <t>Khu QH thôn Đông Hòa (xen ghép trong khu dân cư)</t>
  </si>
  <si>
    <t>Khu quy hoạch thôn Đông Hòa</t>
  </si>
  <si>
    <t>Khu QH thôn Hương Sơn</t>
  </si>
  <si>
    <t xml:space="preserve">II. HUYỆN PHONG ĐIỀN </t>
  </si>
  <si>
    <t xml:space="preserve">III. THỊ XÃ HƯƠNG TRÀ </t>
  </si>
  <si>
    <t>Phường Thủy Dương</t>
  </si>
  <si>
    <t>Khu  QH dân cư Vịnh Mộc giai đoạn 4</t>
  </si>
  <si>
    <t>Khu HTKT khu dân cư tổ 12 giai đoạn 1</t>
  </si>
  <si>
    <t>Khu xen cư tổ 20 (khu sân bay)</t>
  </si>
  <si>
    <t>Khu QH tổ 20 Xuân Chánh</t>
  </si>
  <si>
    <t>Khu xen cư tổ 4 (kiệt 2 Bùi Xuân Phái)</t>
  </si>
  <si>
    <t>Xen cư tổ 20 (cạnh khu L)</t>
  </si>
  <si>
    <t>Phường Thủy Phương</t>
  </si>
  <si>
    <t>Khu HTKT Khu dân cư tổ 14</t>
  </si>
  <si>
    <t>Xen ghép tổ 14</t>
  </si>
  <si>
    <t>Xen ghép Đường Giáp Hải tổ 11</t>
  </si>
  <si>
    <t>Xen cư đường Giáp Hải tổ 10</t>
  </si>
  <si>
    <t>Xen cư tổ 1</t>
  </si>
  <si>
    <t>Xen cư tổ 8</t>
  </si>
  <si>
    <t>Xen cư tổ 9</t>
  </si>
  <si>
    <t>Xen cư tổ 10</t>
  </si>
  <si>
    <t>Xen cư tổ 12 giai đoạn 1</t>
  </si>
  <si>
    <t>Xen cư tổ 14</t>
  </si>
  <si>
    <t>Xen cư tổ 16</t>
  </si>
  <si>
    <t>Phường Phú Bài</t>
  </si>
  <si>
    <t>Xen cư đường Nguyễn Xuân Ngà tổ 4</t>
  </si>
  <si>
    <t>Xen cư tổ 12 (QĐ 1134/QĐ-UBND  ngày 01/10/2014)</t>
  </si>
  <si>
    <t>Xen cư tổ 5</t>
  </si>
  <si>
    <t>Xen cư tổ 11 đường Trưng Nữ Vương</t>
  </si>
  <si>
    <t>Xen cư tổ 16 (đường Nguyễn Viết Phong)</t>
  </si>
  <si>
    <t>Xen cư tổ 16 (phía Đông đường Quang Trung)</t>
  </si>
  <si>
    <t>Xen cư tổ 16 (phía Tây đường Quang Trung)</t>
  </si>
  <si>
    <t>Xen cư tổ 4</t>
  </si>
  <si>
    <t>Xen cư đường Trần Quang Diệu tổ 1</t>
  </si>
  <si>
    <t xml:space="preserve">Xen cư tổ 12 </t>
  </si>
  <si>
    <t>Xen cư khu 7C</t>
  </si>
  <si>
    <t>Khu dân cư, tái định cư đường Quang Trung</t>
  </si>
  <si>
    <t>Phường Thủy Lương</t>
  </si>
  <si>
    <t>Khu HTDC Lương Mỹ</t>
  </si>
  <si>
    <t>HTKT khu dân cư phường Thủy Lương</t>
  </si>
  <si>
    <t>Xen cư tổ 12</t>
  </si>
  <si>
    <t>Khu QH  dân cư Thủy Lương (đường Nguyễn Trọng Hợp giao đường Dương Thanh Bình)</t>
  </si>
  <si>
    <t>Khu QH xen cư tổ 3 (nhà thờ họ Dương)</t>
  </si>
  <si>
    <t>Khu Sân Ri</t>
  </si>
  <si>
    <t>Xen cư dọc đường Thuận Hóa</t>
  </si>
  <si>
    <t>Khu QH dọc đường Nguyễn Thái Bình (phía sau trường hướng nghiệp dạy nghề)</t>
  </si>
  <si>
    <t>Khu QH đường bê tông ông Thệ giao đường Hoang Phan Thái (tổ 7)</t>
  </si>
  <si>
    <t>Khu Rột Cây Xoài</t>
  </si>
  <si>
    <t>Khu QH dọc đường Hoàng Phan Thái</t>
  </si>
  <si>
    <t>Khu QH xen ghép đường Quang Trung</t>
  </si>
  <si>
    <t>Khu QH xen ghép đường Thân Nhân Trung nối Vân Dương</t>
  </si>
  <si>
    <t>Khu QH dọc đường Trần Hoàn</t>
  </si>
  <si>
    <t>Phường Thủy Châu</t>
  </si>
  <si>
    <t>Xen ghép tổ 1,2,3,4,13</t>
  </si>
  <si>
    <t>Xã Thủy Bằng</t>
  </si>
  <si>
    <t>Điểm quy hoạch dân cư mới thôn Bằng Lãng</t>
  </si>
  <si>
    <t>Điểm quy hoạch dân cư mới thôn Cư Chánh 1</t>
  </si>
  <si>
    <t>Xen cư tại thôn Kim Sơn</t>
  </si>
  <si>
    <t>Xã Thủy Phù</t>
  </si>
  <si>
    <t>Khu QH dân cư xứ Mụ Lái 1B (khu B)</t>
  </si>
  <si>
    <t>Xứ hồ kẹp thôn 5</t>
  </si>
  <si>
    <t>Khu dân cư Tả Biên thôn 10</t>
  </si>
  <si>
    <t>Khu C xứ Mụ Lái thôn 1b</t>
  </si>
  <si>
    <t>Xen ghép xứ Đồng Lăng</t>
  </si>
  <si>
    <t>Xen ghép xứ Cồn Bún</t>
  </si>
  <si>
    <t>Xen ghép lô 2 Hạ Kênh Giàng</t>
  </si>
  <si>
    <t>Xen ghép xứ Bàu Quánh</t>
  </si>
  <si>
    <t>Xen ghép xứ Cây Sen</t>
  </si>
  <si>
    <t>Xen ghép xứ Trạng Chủi</t>
  </si>
  <si>
    <t>Xen ghép xứ Mụ Lái</t>
  </si>
  <si>
    <t>Xen ghép xứ Đồng Choi</t>
  </si>
  <si>
    <t>Xen ghép xứ Ô Mưa</t>
  </si>
  <si>
    <t>Xã Thủy Tân</t>
  </si>
  <si>
    <t>Xen cư thôn Tân Tô, Chiết Bi</t>
  </si>
  <si>
    <t xml:space="preserve">IV. THỊ XÃ HƯƠNG THỦY </t>
  </si>
  <si>
    <t>Khu tái định cư Thôn Thượng 3, phường Thuỷ Xuân (đường Hoài Thanh)</t>
  </si>
  <si>
    <t xml:space="preserve">Khu phân lô đất xen ghép thửa 32, 33, 34, 73 tờ bản đồ 26, phường An Đông (kiệt đường An Dương Vương) </t>
  </si>
  <si>
    <t>Thửa số 243 tờ bản đồ 25 phường An Cựu</t>
  </si>
  <si>
    <t>Thửa số 85 tờ bản đồ 16 phường An Đông</t>
  </si>
  <si>
    <t>Thửa số 575 tờ bản đồ 14 tại đường Lê Quang Đạo, phường An Đông</t>
  </si>
  <si>
    <t>Thửa số 333 tờ bản đồ 6 tại đường Trịnh Công Sơn phường Phú Cát</t>
  </si>
  <si>
    <t>Thửa đất xen ghép 01 tờ bản đồ 39 phường Kim Long</t>
  </si>
  <si>
    <t>Khu tái định cư Đông Nam Thủy An, phường An Đông: 12 lô</t>
  </si>
  <si>
    <t>Lô 02, Lô 3 - Khu phân lô thửa đất số 312 tờ bản đồ số 13 tại số 10 đường Chi Lăng, phường Phú Cát</t>
  </si>
  <si>
    <t>Khu đất các thửa số 51, 53, 63, 620, 621, 651 tờ bản đồ 27 phường An Đông</t>
  </si>
  <si>
    <t>Thửa số 139 tờ bản đồ 3 phường Trường An</t>
  </si>
  <si>
    <t>Khu phân lô thửa số 16 tờ bản đồ 30 phường Phường Đúc và thửa số 15, 16 tờ bản đồ 5 tại KQH Bàu Vá, phường Thuỷ Xuân</t>
  </si>
  <si>
    <t>Khu quy hoạch Kim Long giai đoạn 5 phường Kim Long</t>
  </si>
  <si>
    <t>Thửa số 179 tờ bản đồ 24 phường An Cựu</t>
  </si>
  <si>
    <t>Thửa số 91 +150 tờ bản đồ 25 phường An Cựu</t>
  </si>
  <si>
    <t>Khu đất tại đường quy hoạch 26m vào Chi cục Thuế thành phố Huế phường Vỹ Dạ</t>
  </si>
  <si>
    <t>Thửa số 16 tờ bản đồ 01 phường Thủy Xuân</t>
  </si>
  <si>
    <t>Thửa số 20 (19) tờ bản đồ 01 phường Thủy Xuân</t>
  </si>
  <si>
    <t>Thửa số 331 tờ bản đồ 19 phường Hương Sơ</t>
  </si>
  <si>
    <t>Nhà đất số 09 Trần Hưng Đạo, phường Phú Hoà</t>
  </si>
  <si>
    <t>Nhà đất số 239 Trần Hưng Đạo, phường Phú Hoà</t>
  </si>
  <si>
    <t>Nhà đất số 249 đường Trần Hưng Đạo phường Phú Hoà</t>
  </si>
  <si>
    <t>Cơ sở 2 Trường Mầm Non phường An Tây</t>
  </si>
  <si>
    <t>Cơ sở Trường TH Đức Bưu, phường Hương Sơ</t>
  </si>
  <si>
    <t>Khu phân lô thửa số 1, 2, 3, 4, 27, 13, 14, 15, 16, 17, 18, 22 (thửa 53, 57 cũ) tờ bản đồ 11 tại  Tổ 15B phường Vỹ Dạ</t>
  </si>
  <si>
    <t>Khu đất xen ghép Tổ 13 Khu vực 5 phường An Đông</t>
  </si>
  <si>
    <t>Thửa số 380, 402 tờ bản đồ 32 phường An Đông</t>
  </si>
  <si>
    <t>Phần đất thuộc thửa số 10, 11, 27, 28 tờ bản đồ 3 còn lại sau khi xây dựng Khu TĐC 1 phường Xuân Phú</t>
  </si>
  <si>
    <t>Lô 2 - thuộc Khu phân đất xen ghép tờ bản đồ 20 tại đường Lê Ngô Cát phường Thủy Xuân</t>
  </si>
  <si>
    <t>Thửa số 212, 288 tờ bản đồ 04 phường Phú Hiệp</t>
  </si>
  <si>
    <t>Lô 2, 3 - thuộc Khu phân lô thửa 4 tờ bản đồ 14 phường Tây Lộc</t>
  </si>
  <si>
    <t>Khu phân lô thửa số 354 (245, 246 cũ) tờ bản đồ 43 phường An Tây</t>
  </si>
  <si>
    <t>Khu phân lô đất xen ghép thửa số 13, 36, 41, 42, 43, 91 tờ bản đồ 28 phường Kim Long</t>
  </si>
  <si>
    <t>Thửa số 80 tờ bản đồ 17 phường An Hòa</t>
  </si>
  <si>
    <t>Thửa số 98, 390, 110 tờ bản đồ 24 phường An Hòa</t>
  </si>
  <si>
    <t>Thửa số 8 tờ bản đồ 19 phường Vỹ Dạ</t>
  </si>
  <si>
    <t>Khu đất xen ghép các thửa số  129, 130, 131, 349, 358, 357, 356, 355, 354, 352, 353, 189, 190, 191, 702, một phần các thửa 350, 127, 126, 125, 124 tờ bản đồ 12 và thửa số 274, 491, 492 tờ bản đồ 11 phường Hương Sơ</t>
  </si>
  <si>
    <t>Khu đất xen ghép các thửa số 533, 552, 312, 544, 373 tờ bản đồ 16 phường Hương Sơ</t>
  </si>
  <si>
    <t>Khu tái định cư Hương Long giai đoạn 2</t>
  </si>
  <si>
    <t>Thửa số 132 tờ bản đồ 23 phường Xuân Phú</t>
  </si>
  <si>
    <t>Khu tái định cư Phú Hậu giai đoạn 3 (đợt 1), phường Phú Hậu</t>
  </si>
  <si>
    <t>Thửa số 265, 275 và 42 tờ bản đồ 13 phường Phú Hậu</t>
  </si>
  <si>
    <t>Các đất xen ghép nhỏ lẻ, các cơ sở nhà đất SHNN phát sinh trong quá trình thực hiện (dự kiến 20 khu đất)</t>
  </si>
  <si>
    <t>V. THÀNH PHỐ HUẾ</t>
  </si>
  <si>
    <t>Xã Phú Mỹ</t>
  </si>
  <si>
    <t>Khu QH bán đấu giá thôn Vinh Vệ</t>
  </si>
  <si>
    <t>Xã Phú Hồ</t>
  </si>
  <si>
    <t>Khu QH bán đấu giá thôn Di Đông (gần TL 10A)</t>
  </si>
  <si>
    <t>Khu QH bán đấu giá thôn Di Đông (gần UBND xã)</t>
  </si>
  <si>
    <t>Xã Vinh Thanh</t>
  </si>
  <si>
    <t>Khu QH bán đấu giá thôn 3 (Dọc tuyến Nội thị 1)</t>
  </si>
  <si>
    <t>Khu QH bán đấu giá thôn 3</t>
  </si>
  <si>
    <t>Xã Vinh Phú</t>
  </si>
  <si>
    <t>Khu QH bán đấu giá thôn Hà Bắc</t>
  </si>
  <si>
    <t>Xã Vinh Xuân</t>
  </si>
  <si>
    <t>Khu QH bán đấu giá thôn Xuân Thiên Thượng</t>
  </si>
  <si>
    <t>Thị trấn Thuận An</t>
  </si>
  <si>
    <t>Khu QH bán đấu giá TDP An Dương</t>
  </si>
  <si>
    <t>Xã Phú Mậu</t>
  </si>
  <si>
    <t>Khu QH bán đấu giá thôn Vọng Trì</t>
  </si>
  <si>
    <t>Xã Vinh Hà</t>
  </si>
  <si>
    <t>Xã Vinh Thái</t>
  </si>
  <si>
    <t>Khu QH bán đấu giá thôn Hà Trữ A</t>
  </si>
  <si>
    <t>Khu QH bán đấu giá thôn Mong A</t>
  </si>
  <si>
    <t>Xã Phú Lương</t>
  </si>
  <si>
    <t>Khu QH bán đấu giá thôn Vĩnh Lưu</t>
  </si>
  <si>
    <t>Khu QH bán đấu giá thôn Lê Xá Đông</t>
  </si>
  <si>
    <t>Xã Phú Thuận</t>
  </si>
  <si>
    <t>Khu QH bán đấu giá thôn Hòa Duân</t>
  </si>
  <si>
    <t>Xã Phú An</t>
  </si>
  <si>
    <t>Khu QH bán đấu giá thôn Truyền Nam</t>
  </si>
  <si>
    <t>Khu QH bán đấu giá thôn Triều Thủy</t>
  </si>
  <si>
    <t>Xã Phú Dương</t>
  </si>
  <si>
    <t>Khu QH bán đấu giá thôn Phò An</t>
  </si>
  <si>
    <t>Khu QH bán đấu giá TDP An Dương (giai đoạn 2)</t>
  </si>
  <si>
    <t>Khu QH bán đấu giá thôn Lại Ân</t>
  </si>
  <si>
    <t>Quy hoạch Khu dân cư thôn 5</t>
  </si>
  <si>
    <t>Xã Phú Thượng</t>
  </si>
  <si>
    <t>Khu QH bán đấu giá thôn Ngọc Anh (TH5)</t>
  </si>
  <si>
    <t>Xã Phú Xuân</t>
  </si>
  <si>
    <t>Khu QH bán đấu giá thôn Diên Đại</t>
  </si>
  <si>
    <t>Khu QH bán đấu giá thôn Quảng Xuyên</t>
  </si>
  <si>
    <t>Xã Vinh An</t>
  </si>
  <si>
    <t>Khu QH bán đấu giá thôn An Bằng</t>
  </si>
  <si>
    <t>Xã Phú Thanh</t>
  </si>
  <si>
    <t>Khu QH bán đấu giá thôn Hải Trình</t>
  </si>
  <si>
    <t>Thị trấn Phú Đa</t>
  </si>
  <si>
    <t>Khu QH bán đấu giá TDP Hòa Đa Tây</t>
  </si>
  <si>
    <t>Khu QH bán đấu giá thôn Di Tây</t>
  </si>
  <si>
    <t>Khu QH bán đấu giá thôn Trung An</t>
  </si>
  <si>
    <t>Khu QH bán đấu giá thôn Hà Bắc(Dọc TL 10D)</t>
  </si>
  <si>
    <t>Khu QH bán đấu giá thôn Diền Trung</t>
  </si>
  <si>
    <t>Khu QH bán đấu giá thôn Mai Vĩnh (Dọc QL 49 B)</t>
  </si>
  <si>
    <t>Khu QH bán đấu giá thôn Kế Võ (Dọc QL 49 B)</t>
  </si>
  <si>
    <t>Khu QH bán đấu giá thôn kênh Tắc</t>
  </si>
  <si>
    <t>Khu QH bán đấu giá thôn Mong C</t>
  </si>
  <si>
    <t>Khu QH bán đấu giá thôn Khê Xá</t>
  </si>
  <si>
    <t>Khu QH bán đấu giá thôn Dương Nổ Cồn (Cạnh khu đấu giá cũ)</t>
  </si>
  <si>
    <t>Khu QH bán đấu giá thôn Dương Nổ Cồn (Trường Mầm non đã thanh lý tài sản)</t>
  </si>
  <si>
    <t>Khu QH bán đấu giá thôn Mỹ An (Trường Tiểu học Dương Nổ đã thanh lý tài sản)</t>
  </si>
  <si>
    <t>Xã Phú Diên</t>
  </si>
  <si>
    <t>Khu QH bán đấu giá thôn Thanh Dương (Trường tiểu học đã thanh lý tài sản)</t>
  </si>
  <si>
    <t>Khu QH bán đấu giá thôn Thanh Dương (Cạnh khu đất giao, gần hồ sen)</t>
  </si>
  <si>
    <t>Khu QH bán đấu giá thôn Diên Lộc</t>
  </si>
  <si>
    <t>VI. HUYỆN PHÚ VANG</t>
  </si>
  <si>
    <t xml:space="preserve">VII. HUYỆN A LƯỚI </t>
  </si>
  <si>
    <t>Xã Phú Vinh</t>
  </si>
  <si>
    <t>III. THỊ XÃ HƯƠNG TRÀ</t>
  </si>
  <si>
    <t xml:space="preserve">V. THÀNH PHỐ HUẾ </t>
  </si>
  <si>
    <t>QH KDC đồng màu cầu Leno</t>
  </si>
  <si>
    <t>Thị trấn Khe Tre</t>
  </si>
  <si>
    <t>VIII. HUYỆN NAM ĐÔNG</t>
  </si>
  <si>
    <t>IX. HUYỆN PHÚ LỘC</t>
  </si>
  <si>
    <t>I. HUYỆN QUẢNG ĐIỀN</t>
  </si>
  <si>
    <t>VIII. HUYỆN PHÚ LỘC</t>
  </si>
  <si>
    <t>B</t>
  </si>
  <si>
    <t>C</t>
  </si>
  <si>
    <t>VII. HUYỆN PHÚ LỘC</t>
  </si>
  <si>
    <t>Khu dân cư, tái định cư Thanh Lam giai đoạn 3</t>
  </si>
  <si>
    <t>Khu HTKT tiếp giáp Hói Cây Sen giai đoạn 1</t>
  </si>
  <si>
    <t>Phường Tứ Hạ</t>
  </si>
  <si>
    <t>Phường An Đông</t>
  </si>
  <si>
    <t>Phường Xuân Phú</t>
  </si>
  <si>
    <t>Phường Thủy Xuân</t>
  </si>
  <si>
    <t>Phường Tây Lộc</t>
  </si>
  <si>
    <t>Phường An Tây</t>
  </si>
  <si>
    <t>Phường Kim Long</t>
  </si>
  <si>
    <t>Phường An Hòa</t>
  </si>
  <si>
    <t>Trên toàn 27 Phường thuộc thành Phố Huế</t>
  </si>
  <si>
    <t>Phường Phú Hiệp</t>
  </si>
  <si>
    <t xml:space="preserve">Thị trấn Phong Điền </t>
  </si>
  <si>
    <t>Khu dân cư, tái định cư Thanh Lam giai đoạn 2</t>
  </si>
  <si>
    <t>Phường An Cựu</t>
  </si>
  <si>
    <t>Phường Hương Sơ</t>
  </si>
  <si>
    <t>Phường Phú Cát</t>
  </si>
  <si>
    <t>Phường Phú Hoà</t>
  </si>
  <si>
    <t xml:space="preserve">Phường Thuỷ Xuân </t>
  </si>
  <si>
    <t>Phường Thủy Xuân và Phường Phường Đúc</t>
  </si>
  <si>
    <t>Phường Trường An</t>
  </si>
  <si>
    <t>Phường Vỹ Dạ</t>
  </si>
  <si>
    <t xml:space="preserve">Khu quy hoạch đất ở tại Vùng Xạ Biêu Tổ dân phố Tân Lập, thị trấn Phong Điền 
</t>
  </si>
  <si>
    <t>Phường Phú Hậu</t>
  </si>
  <si>
    <t>Phường Vý Dạ</t>
  </si>
  <si>
    <t>Phường Hương Long</t>
  </si>
  <si>
    <t xml:space="preserve">Nam Đông </t>
  </si>
  <si>
    <t>Phú Lộc</t>
  </si>
  <si>
    <t>A Lưới</t>
  </si>
  <si>
    <t>Quảng Điền</t>
  </si>
  <si>
    <t>Phong Điền</t>
  </si>
  <si>
    <t>Hương Trà</t>
  </si>
  <si>
    <t>Thành phố Huế</t>
  </si>
  <si>
    <t>Phú Vang</t>
  </si>
  <si>
    <t>Hương Thủy</t>
  </si>
  <si>
    <t>ii</t>
  </si>
  <si>
    <t>iii</t>
  </si>
  <si>
    <t xml:space="preserve">Cộng </t>
  </si>
  <si>
    <t>Xã Phong Hải</t>
  </si>
  <si>
    <t>Xã Lộc Bổn</t>
  </si>
  <si>
    <t>Khu QH Phố chợ Lộc Bổn</t>
  </si>
  <si>
    <t xml:space="preserve"> Khu DC xen ghép xã Lộc Bổn (QH 2009)</t>
  </si>
  <si>
    <t>Điểm DC Trường THCS Lộc Bổn (QH năm 2012)</t>
  </si>
  <si>
    <t>Điểm DC Trường THCS Lộc Bổn ( đợt 2)</t>
  </si>
  <si>
    <t>Các khu DC xen ghép xã Lộc Bổn (QH 2013)</t>
  </si>
  <si>
    <t>Xã Lộc Sơn</t>
  </si>
  <si>
    <t>Các Khu DC xen ghép Đội 1, Đội 2, thôn An Sơn, Đội 3, thôn La Sơn</t>
  </si>
  <si>
    <t>Khu DC xen ghép thôn Xuân Sơn</t>
  </si>
  <si>
    <t>Khu dân cư 1, Khu dân cư 2, Bàu Thốt Bồ Đề, thôn Vinh Sơn</t>
  </si>
  <si>
    <t>Xã Lộc An</t>
  </si>
  <si>
    <t>KDC xen ghép thôn Tây A, thôn Phước Mỹ, thôn Nam, xã Lộc An</t>
  </si>
  <si>
    <t>KDC xen ghép thôn An Lại, thôn Xuân Lai, thôn Hai Hà, xã Lộc An</t>
  </si>
  <si>
    <t>Xã Lộc Điền</t>
  </si>
  <si>
    <t>Các KDC xen ghép thôn Trung Chánh, thôn Đồng Xuân, thôn Sư Lỗ Đông, thôn Lương Quý Phú</t>
  </si>
  <si>
    <t>Khu QH dân cư thôn Đồng Bàu (đối diện ga Truồi), xã Lộc Điền</t>
  </si>
  <si>
    <t>Các khu dân cư xen ghép xã Lộc Điền và KQH dân cư mới</t>
  </si>
  <si>
    <t>Thị trấn Phú Lộc</t>
  </si>
  <si>
    <t>Khu quy hoạch Đường Từ Dũ</t>
  </si>
  <si>
    <t>KQH DC Mũi Né</t>
  </si>
  <si>
    <t>KDC xen ghép Mụ Xuân và Mụ Trúc</t>
  </si>
  <si>
    <t>Khu dân cư Đồng Thôn</t>
  </si>
  <si>
    <t>Xen ghép các khu DC Đá Bạc và KDC Phố chợ Cầu Hai</t>
  </si>
  <si>
    <t xml:space="preserve"> Đội Thuế số 3 - Đá Bạc, thị trấn Phú Lộc</t>
  </si>
  <si>
    <t>Thị trấn Lăng Cô</t>
  </si>
  <si>
    <t>Khu TĐC nam cầu Lăng Cô</t>
  </si>
  <si>
    <t>Xã Vinh Hiền</t>
  </si>
  <si>
    <t>Khu dân cư Hiền Hòa 1 (mở rộng)</t>
  </si>
  <si>
    <t>Các lô đất còn lại tại khu TĐC Linh Thái</t>
  </si>
  <si>
    <t>Các KDC xen ghép xã Vinh Hiền (QH 2015)</t>
  </si>
  <si>
    <t>Đội Thuế số 5 - xã Vinh Hiền</t>
  </si>
  <si>
    <t>Xã vinh Giang</t>
  </si>
  <si>
    <t>Khu dân cư Tam Bảo</t>
  </si>
  <si>
    <t>Các khu dân cư xen ghép trên địa bàn xã Vinh Giang</t>
  </si>
  <si>
    <t>Xã Vinh Hưng</t>
  </si>
  <si>
    <t>KDC xen ghép thôn Diêm Trường, thôn Phụng Chánh</t>
  </si>
  <si>
    <t>KDC Xóm Tự Giáp, thôn Phụng Chánh</t>
  </si>
  <si>
    <t>Các KDC xen ghép xã Vinh Hưng</t>
  </si>
  <si>
    <t>Xã Vinh Mỹ</t>
  </si>
  <si>
    <t>Điểm DC xóm Mỹ Hương Đông thôn 2 và xóm Mỹ Thành, thôn 4, xã Vinh Mỹ</t>
  </si>
  <si>
    <t>KDC xen ghép thôn 1- 3 - 4 -5, xã Vinh Mỹ</t>
  </si>
  <si>
    <t>Xã Xuân Lộc</t>
  </si>
  <si>
    <t>KDC xen ghép thôn 2-3-4, xã Xuân Lộc</t>
  </si>
  <si>
    <t>Xã Lộc Trì</t>
  </si>
  <si>
    <t>Khu dân cư Mội Trong, xã Lộc Trì</t>
  </si>
  <si>
    <t>Khu DC xen ghép thôn Cao Đội Xã , xã Lộc Trì (Trường Tiểu học số 2)</t>
  </si>
  <si>
    <t>Xã Vinh Hải</t>
  </si>
  <si>
    <t>Các Khu DC xen ghép Xứ Hạ Á, thôn 4, Xứ Bến Sơn, thôn 1, Xứ Ông Lễ, thôn 3</t>
  </si>
  <si>
    <t>Khu TĐC Hương Sơ GĐ3</t>
  </si>
  <si>
    <t>Khu định cư Bàu vá GĐ2</t>
  </si>
  <si>
    <t>Khu định cư Bàu vá GĐ3</t>
  </si>
  <si>
    <t>Khu TĐC Thủy Thanh GĐ3</t>
  </si>
  <si>
    <t>Khu TĐC Thủy Dương GĐ3</t>
  </si>
  <si>
    <t>Khu CTR4 - A An Vân Dương</t>
  </si>
  <si>
    <t>Khu TĐ4 - B An Vân Dương</t>
  </si>
  <si>
    <t>Khu TĐC Thủy Dương</t>
  </si>
  <si>
    <t>Khu QH Vỹ Dạ 7</t>
  </si>
  <si>
    <t>Khu đất thuộc Khu quy hoạch Nam Vỹ Dạ</t>
  </si>
  <si>
    <t>Khu đất trên trục đường Lê Lợi (Khu B)</t>
  </si>
  <si>
    <t>Khu đất trên trục đường Lê Lợi (Khu A+C)</t>
  </si>
  <si>
    <t>Khu nhà đất số 49 Hàm Nghi</t>
  </si>
  <si>
    <t>Khu nhà đất số 51 Hàm Nghi</t>
  </si>
  <si>
    <t>Khu nhà đất số 76 Hai Bà Trưng</t>
  </si>
  <si>
    <t>Khu nhà đất số 281 Trần Hưng Đạo</t>
  </si>
  <si>
    <t>Khu nhà đất số 283 Trần Hưng Đạo</t>
  </si>
  <si>
    <t>Khu nhà đất số 255 Phan Đăng Lưu</t>
  </si>
  <si>
    <t>Khu nhà đất số 121 Nguyễn Sinh Cung</t>
  </si>
  <si>
    <t xml:space="preserve">X. TRUNG TÂM PHÁT TRIỂN QUỸ ĐẤT TỈNH </t>
  </si>
  <si>
    <t xml:space="preserve">IX. TRUNG TÂM PHÁT TRIỂN QUỸ ĐẤT TỈNH </t>
  </si>
  <si>
    <t xml:space="preserve">VIII. TRUNG TÂM PHÁT TRIỂN QUỸ ĐẤT TỈNH </t>
  </si>
  <si>
    <t>TTPTQĐT</t>
  </si>
  <si>
    <t>Khu biệt thự du lịch sinh thái biển Lăng Cô Spa Resort</t>
  </si>
  <si>
    <t xml:space="preserve">Khu đất xây dựng Trung tâm thương mại, dịch vụ các khu công nghiệp TT Huế </t>
  </si>
  <si>
    <t>Phường Hương Văn</t>
  </si>
  <si>
    <t>Phường Hương Xuân</t>
  </si>
  <si>
    <t>Phường Hương An</t>
  </si>
  <si>
    <t>Phường Hương Hồ</t>
  </si>
  <si>
    <t>Xã Hương Vinh</t>
  </si>
  <si>
    <t>Xã Hải Dương</t>
  </si>
  <si>
    <t>Xã Bình Thành</t>
  </si>
  <si>
    <t>Xã Bình Điền</t>
  </si>
  <si>
    <t>Xã Hương Bình</t>
  </si>
  <si>
    <t>Phường Hương Chữ</t>
  </si>
  <si>
    <t>Phường Hương Vân</t>
  </si>
  <si>
    <t>Xã Hương Phong</t>
  </si>
  <si>
    <t>Xã Hương Toàn</t>
  </si>
  <si>
    <t>Phường Phú Hội</t>
  </si>
  <si>
    <t xml:space="preserve">Phường Phước Vĩnh </t>
  </si>
  <si>
    <t>Phường Vĩnh Ninh</t>
  </si>
  <si>
    <t>Phường Phú Hòa</t>
  </si>
  <si>
    <t>Xã Hương Thọ</t>
  </si>
  <si>
    <t>Xã Thủy Thanh</t>
  </si>
  <si>
    <t>Phường An Cựu, xã Thủy Vân, phường Thủy Dương</t>
  </si>
  <si>
    <t>QUÝ  I (161 trường hợp)</t>
  </si>
  <si>
    <t>QUÝ  III (110 trường hợp)</t>
  </si>
  <si>
    <t>Khu Trung tâm Thương mại Dịch vụ Huetronics Plaza</t>
  </si>
  <si>
    <t>Phường Phú Nhuận</t>
  </si>
  <si>
    <t>QUÝ  II (143 trường hợp)</t>
  </si>
  <si>
    <t>Khu đất Công ty Cổ phần Royales Star VN (Khu du lịch Làng Việt-Đường Huyền Trân Công Chúa)</t>
  </si>
  <si>
    <t>Khu đất Công ty TNHH 1TV Đông Dương Huế (Giao lộ đường Hùng Vương - Trương Định (KS Đông Dương)</t>
  </si>
  <si>
    <t>Phường Thủy Biều</t>
  </si>
  <si>
    <t>TỔNG CỘNG NĂM 2016 (417 trường hợp)</t>
  </si>
  <si>
    <t>PHỤ LỤC VỀ KẾ HOẠCH ĐỊNH GIÁ ĐẤT CỤ THỂ NĂM 2016</t>
  </si>
  <si>
    <t>(Kèm theo Quyết định số     428       /QĐ-UBND ngày     10    /     3    /2016 của UBND tỉnh)</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</si>
</sst>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0_);_(* \(#,##0.0\);_(* &quot;-&quot;?_);_(@_)"/>
    <numFmt numFmtId="174" formatCode="_(* #,##0_);_(* \(#,##0\);_(* &quot;-&quot;??_);_(@_)"/>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0;[Red]0.00"/>
    <numFmt numFmtId="181" formatCode="#,##0.00;[Red]#,##0.00"/>
    <numFmt numFmtId="182" formatCode="00000"/>
    <numFmt numFmtId="183" formatCode="0.0"/>
    <numFmt numFmtId="184" formatCode="[&lt;=9999999][$-1000000]###\-####;[$-1000000]\(#\)\ ###\-####"/>
    <numFmt numFmtId="185" formatCode="_(* #,##0.0_);_(* \(#,##0.0\);_(* &quot;-&quot;??_);_(@_)"/>
    <numFmt numFmtId="186" formatCode="#,##0.0000"/>
    <numFmt numFmtId="187" formatCode="_(* #,##0.000_);_(* \(#,##0.000\);_(* &quot;-&quot;??_);_(@_)"/>
    <numFmt numFmtId="188" formatCode="_(* #,##0.0000_);_(* \(#,##0.0000\);_(* &quot;-&quot;??_);_(@_)"/>
    <numFmt numFmtId="189" formatCode="_(* #,##0.00000_);_(* \(#,##0.00000\);_(* &quot;-&quot;??_);_(@_)"/>
    <numFmt numFmtId="190" formatCode="_(* #,##0.0000_);_(* \(#,##0.0000\);_(* &quot;-&quot;????_);_(@_)"/>
    <numFmt numFmtId="191" formatCode="0.000"/>
    <numFmt numFmtId="192" formatCode="_(* #,##0.000000_);_(* \(#,##0.000000\);_(* &quot;-&quot;??_);_(@_)"/>
    <numFmt numFmtId="193" formatCode="###,###,###"/>
    <numFmt numFmtId="194" formatCode="###,###,###,###"/>
    <numFmt numFmtId="195" formatCode="#.##0"/>
    <numFmt numFmtId="196" formatCode="_(* #,##0.000_);_(* \(#,##0.000\);_(* &quot;-&quot;???_);_(@_)"/>
    <numFmt numFmtId="197" formatCode="_-* #,##0.0\ _₫_-;\-* #,##0.0\ _₫_-;_-* &quot;-&quot;?\ _₫_-;_-@_-"/>
  </numFmts>
  <fonts count="26">
    <font>
      <sz val="10"/>
      <name val="Arial"/>
      <family val="0"/>
    </font>
    <font>
      <sz val="12"/>
      <name val="Times New Roman"/>
      <family val="1"/>
    </font>
    <font>
      <sz val="8"/>
      <name val="Arial"/>
      <family val="0"/>
    </font>
    <font>
      <sz val="11"/>
      <color indexed="8"/>
      <name val="Arial"/>
      <family val="2"/>
    </font>
    <font>
      <sz val="13"/>
      <name val="Times New Roman"/>
      <family val="1"/>
    </font>
    <font>
      <b/>
      <sz val="13"/>
      <name val="Times New Roman"/>
      <family val="1"/>
    </font>
    <font>
      <b/>
      <sz val="10"/>
      <name val="Arial"/>
      <family val="2"/>
    </font>
    <font>
      <sz val="13"/>
      <color indexed="8"/>
      <name val="Times New Roman"/>
      <family val="1"/>
    </font>
    <font>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3" fillId="0" borderId="0">
      <alignment/>
      <protection/>
    </xf>
    <xf numFmtId="0" fontId="1" fillId="0" borderId="0">
      <alignment/>
      <protection/>
    </xf>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82">
    <xf numFmtId="0" fontId="0" fillId="0" borderId="0" xfId="0" applyAlignment="1">
      <alignment/>
    </xf>
    <xf numFmtId="0" fontId="4" fillId="0" borderId="10" xfId="0" applyFont="1" applyBorder="1" applyAlignment="1">
      <alignment vertical="center" wrapText="1"/>
    </xf>
    <xf numFmtId="0" fontId="4" fillId="0" borderId="10" xfId="0" applyFont="1" applyBorder="1" applyAlignment="1">
      <alignment vertical="center"/>
    </xf>
    <xf numFmtId="174" fontId="0" fillId="0" borderId="0" xfId="42" applyNumberFormat="1" applyFont="1" applyAlignment="1">
      <alignment/>
    </xf>
    <xf numFmtId="0" fontId="0" fillId="0" borderId="10" xfId="0" applyBorder="1" applyAlignment="1">
      <alignment/>
    </xf>
    <xf numFmtId="174" fontId="0" fillId="0" borderId="10" xfId="42" applyNumberFormat="1" applyFont="1" applyBorder="1" applyAlignment="1">
      <alignment/>
    </xf>
    <xf numFmtId="0" fontId="6" fillId="0" borderId="10" xfId="0" applyFont="1" applyBorder="1" applyAlignment="1">
      <alignment/>
    </xf>
    <xf numFmtId="174" fontId="6" fillId="0" borderId="10" xfId="42" applyNumberFormat="1" applyFont="1" applyBorder="1" applyAlignment="1">
      <alignment/>
    </xf>
    <xf numFmtId="0" fontId="0" fillId="0" borderId="10" xfId="0" applyBorder="1" applyAlignment="1">
      <alignment horizontal="center"/>
    </xf>
    <xf numFmtId="0" fontId="0" fillId="0" borderId="0" xfId="0" applyAlignment="1">
      <alignment horizontal="center"/>
    </xf>
    <xf numFmtId="0" fontId="5" fillId="0" borderId="10"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Alignment="1">
      <alignment/>
    </xf>
    <xf numFmtId="0" fontId="4" fillId="0" borderId="10"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4" fillId="0" borderId="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0" xfId="0" applyFont="1" applyBorder="1" applyAlignment="1">
      <alignment horizontal="left" vertical="center" wrapText="1"/>
    </xf>
    <xf numFmtId="0" fontId="5" fillId="0" borderId="0" xfId="0" applyFont="1" applyFill="1" applyBorder="1" applyAlignment="1">
      <alignment horizontal="center"/>
    </xf>
    <xf numFmtId="0" fontId="4" fillId="0" borderId="0" xfId="0" applyFont="1" applyFill="1" applyBorder="1" applyAlignment="1">
      <alignment horizontal="center"/>
    </xf>
    <xf numFmtId="1" fontId="4"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4" fillId="0" borderId="10" xfId="58" applyFont="1" applyBorder="1" applyAlignment="1">
      <alignment vertical="center" wrapText="1"/>
      <protection/>
    </xf>
    <xf numFmtId="0" fontId="4" fillId="0" borderId="10" xfId="0" applyFont="1" applyFill="1" applyBorder="1" applyAlignment="1">
      <alignment horizontal="justify" vertical="center" wrapText="1"/>
    </xf>
    <xf numFmtId="0" fontId="5" fillId="0" borderId="0" xfId="0" applyFont="1" applyFill="1" applyAlignment="1">
      <alignment horizontal="center" vertical="center"/>
    </xf>
    <xf numFmtId="0" fontId="4" fillId="24" borderId="0" xfId="0" applyFont="1" applyFill="1" applyAlignment="1">
      <alignment/>
    </xf>
    <xf numFmtId="0" fontId="4" fillId="0" borderId="10" xfId="0" applyFont="1" applyBorder="1" applyAlignment="1">
      <alignment horizontal="center" vertical="center"/>
    </xf>
    <xf numFmtId="0" fontId="7" fillId="0" borderId="10" xfId="0" applyFont="1" applyBorder="1" applyAlignment="1">
      <alignment horizontal="justify" vertical="center"/>
    </xf>
    <xf numFmtId="0" fontId="7" fillId="0" borderId="10" xfId="0" applyFont="1" applyBorder="1" applyAlignment="1">
      <alignment vertical="center" wrapText="1"/>
    </xf>
    <xf numFmtId="0" fontId="4" fillId="0" borderId="10" xfId="0" applyFont="1" applyFill="1" applyBorder="1" applyAlignment="1">
      <alignment vertical="center"/>
    </xf>
    <xf numFmtId="0" fontId="4" fillId="0" borderId="10" xfId="0" applyFont="1" applyFill="1" applyBorder="1" applyAlignment="1">
      <alignment vertical="center" wrapText="1"/>
    </xf>
    <xf numFmtId="1" fontId="4" fillId="0" borderId="10" xfId="0" applyNumberFormat="1" applyFont="1" applyBorder="1" applyAlignment="1">
      <alignment vertical="center" wrapText="1"/>
    </xf>
    <xf numFmtId="0" fontId="4" fillId="0" borderId="10" xfId="57" applyFont="1" applyFill="1" applyBorder="1" applyAlignment="1">
      <alignment vertical="center" wrapText="1"/>
      <protection/>
    </xf>
    <xf numFmtId="0" fontId="4" fillId="0" borderId="10" xfId="0" applyFont="1" applyBorder="1" applyAlignment="1">
      <alignment horizontal="justify" vertical="top" wrapText="1"/>
    </xf>
    <xf numFmtId="0" fontId="4" fillId="0" borderId="10" xfId="0" applyFont="1" applyFill="1" applyBorder="1" applyAlignment="1">
      <alignment horizontal="center"/>
    </xf>
    <xf numFmtId="174" fontId="0" fillId="0" borderId="0" xfId="0" applyNumberFormat="1" applyAlignment="1">
      <alignment/>
    </xf>
    <xf numFmtId="0" fontId="4" fillId="0" borderId="10" xfId="0" applyFont="1" applyFill="1" applyBorder="1" applyAlignment="1">
      <alignment horizontal="left" vertical="center" wrapText="1" indent="1"/>
    </xf>
    <xf numFmtId="0" fontId="4" fillId="24" borderId="10" xfId="0" applyFont="1" applyFill="1" applyBorder="1" applyAlignment="1">
      <alignment horizontal="left" vertical="center" wrapText="1" indent="1"/>
    </xf>
    <xf numFmtId="0" fontId="4" fillId="0" borderId="10" xfId="0" applyFont="1" applyBorder="1" applyAlignment="1">
      <alignment horizontal="left" vertical="center" wrapText="1" indent="1"/>
    </xf>
    <xf numFmtId="174" fontId="4" fillId="24" borderId="10" xfId="0" applyNumberFormat="1" applyFont="1" applyFill="1" applyBorder="1" applyAlignment="1">
      <alignment horizontal="left" vertical="center" wrapText="1" indent="1"/>
    </xf>
    <xf numFmtId="4" fontId="7" fillId="0" borderId="10" xfId="0" applyNumberFormat="1" applyFont="1" applyBorder="1" applyAlignment="1">
      <alignment horizontal="left" vertical="center" wrapText="1" indent="1"/>
    </xf>
    <xf numFmtId="174" fontId="4" fillId="0" borderId="10" xfId="44" applyNumberFormat="1" applyFont="1" applyFill="1" applyBorder="1" applyAlignment="1">
      <alignment horizontal="left" vertical="center" wrapText="1" indent="1"/>
    </xf>
    <xf numFmtId="4" fontId="4" fillId="0" borderId="10" xfId="0" applyNumberFormat="1" applyFont="1" applyFill="1" applyBorder="1" applyAlignment="1">
      <alignment horizontal="left" vertical="center" wrapText="1" indent="1"/>
    </xf>
    <xf numFmtId="175" fontId="4" fillId="0" borderId="10" xfId="0" applyNumberFormat="1" applyFont="1" applyFill="1" applyBorder="1" applyAlignment="1">
      <alignment horizontal="left" vertical="center" wrapText="1" indent="1"/>
    </xf>
    <xf numFmtId="0" fontId="4" fillId="0" borderId="0" xfId="0" applyFont="1" applyFill="1" applyAlignment="1">
      <alignment horizontal="left" wrapText="1" indent="1"/>
    </xf>
    <xf numFmtId="49" fontId="4" fillId="0" borderId="10" xfId="0" applyNumberFormat="1" applyFont="1" applyFill="1" applyBorder="1" applyAlignment="1">
      <alignment horizontal="left" vertical="center" wrapText="1" indent="1"/>
    </xf>
    <xf numFmtId="0" fontId="4" fillId="0" borderId="10" xfId="0" applyFont="1" applyFill="1" applyBorder="1" applyAlignment="1">
      <alignment horizontal="left" wrapText="1" indent="1"/>
    </xf>
    <xf numFmtId="0" fontId="4" fillId="0" borderId="10" xfId="0" applyFont="1" applyBorder="1" applyAlignment="1">
      <alignment horizontal="left" vertical="center"/>
    </xf>
    <xf numFmtId="0" fontId="4" fillId="0" borderId="10" xfId="0" applyFont="1" applyFill="1" applyBorder="1" applyAlignment="1">
      <alignment/>
    </xf>
    <xf numFmtId="4" fontId="4" fillId="24" borderId="10" xfId="0" applyNumberFormat="1" applyFont="1" applyFill="1" applyBorder="1" applyAlignment="1">
      <alignment horizontal="left" vertical="center" wrapText="1" indent="1"/>
    </xf>
    <xf numFmtId="49" fontId="4" fillId="0" borderId="10" xfId="0" applyNumberFormat="1" applyFont="1" applyBorder="1" applyAlignment="1">
      <alignment horizontal="left" vertical="center" wrapText="1" indent="1"/>
    </xf>
    <xf numFmtId="0" fontId="4" fillId="24" borderId="10" xfId="0" applyFont="1" applyFill="1" applyBorder="1" applyAlignment="1">
      <alignment horizontal="left" wrapText="1" indent="1"/>
    </xf>
    <xf numFmtId="185" fontId="4" fillId="0" borderId="10" xfId="42" applyNumberFormat="1" applyFont="1" applyFill="1" applyBorder="1" applyAlignment="1">
      <alignment horizontal="right" vertical="center" wrapText="1" indent="1"/>
    </xf>
    <xf numFmtId="185" fontId="5" fillId="0" borderId="10" xfId="42" applyNumberFormat="1" applyFont="1" applyFill="1" applyBorder="1" applyAlignment="1">
      <alignment horizontal="right" vertical="center" wrapText="1" indent="1"/>
    </xf>
    <xf numFmtId="185" fontId="5" fillId="24" borderId="10" xfId="42" applyNumberFormat="1" applyFont="1" applyFill="1" applyBorder="1" applyAlignment="1">
      <alignment horizontal="right" vertical="center" wrapText="1" indent="1"/>
    </xf>
    <xf numFmtId="185" fontId="4" fillId="0" borderId="10" xfId="42" applyNumberFormat="1" applyFont="1" applyBorder="1" applyAlignment="1">
      <alignment horizontal="right" vertical="center" wrapText="1" indent="1"/>
    </xf>
    <xf numFmtId="185" fontId="7" fillId="0" borderId="10" xfId="42" applyNumberFormat="1" applyFont="1" applyFill="1" applyBorder="1" applyAlignment="1">
      <alignment horizontal="right" vertical="center" wrapText="1" indent="1"/>
    </xf>
    <xf numFmtId="185" fontId="7" fillId="0" borderId="10" xfId="42" applyNumberFormat="1" applyFont="1" applyBorder="1" applyAlignment="1">
      <alignment horizontal="right" vertical="center" wrapText="1" indent="1"/>
    </xf>
    <xf numFmtId="185" fontId="5" fillId="24" borderId="10" xfId="42" applyNumberFormat="1" applyFont="1" applyFill="1" applyBorder="1" applyAlignment="1">
      <alignment horizontal="right" wrapText="1" indent="1"/>
    </xf>
    <xf numFmtId="185" fontId="4" fillId="0" borderId="0" xfId="42" applyNumberFormat="1" applyFont="1" applyFill="1" applyAlignment="1">
      <alignment horizontal="right" wrapText="1" indent="1"/>
    </xf>
    <xf numFmtId="185" fontId="5" fillId="0" borderId="10" xfId="42" applyNumberFormat="1" applyFont="1" applyFill="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xf>
    <xf numFmtId="185" fontId="5" fillId="0" borderId="10" xfId="42" applyNumberFormat="1" applyFont="1" applyFill="1" applyBorder="1" applyAlignment="1">
      <alignment horizontal="right" wrapText="1" indent="1"/>
    </xf>
    <xf numFmtId="0" fontId="5" fillId="0" borderId="10" xfId="0" applyFont="1" applyFill="1" applyBorder="1" applyAlignment="1">
      <alignment horizontal="left" wrapText="1" indent="1"/>
    </xf>
    <xf numFmtId="0" fontId="4" fillId="25" borderId="10" xfId="0" applyFont="1" applyFill="1" applyBorder="1" applyAlignment="1">
      <alignment horizontal="left" vertical="center" wrapText="1"/>
    </xf>
    <xf numFmtId="185" fontId="4" fillId="25" borderId="10" xfId="42" applyNumberFormat="1" applyFont="1" applyFill="1" applyBorder="1" applyAlignment="1">
      <alignment horizontal="right" vertical="center" wrapText="1" indent="1"/>
    </xf>
    <xf numFmtId="0" fontId="4" fillId="25" borderId="10" xfId="0" applyFont="1" applyFill="1" applyBorder="1" applyAlignment="1">
      <alignment horizontal="left" vertical="center" wrapText="1" indent="1"/>
    </xf>
    <xf numFmtId="49" fontId="4" fillId="25" borderId="10" xfId="0" applyNumberFormat="1" applyFont="1" applyFill="1" applyBorder="1" applyAlignment="1">
      <alignment horizontal="left" vertical="center" wrapText="1" indent="1"/>
    </xf>
    <xf numFmtId="0" fontId="4" fillId="0" borderId="10" xfId="0" applyFont="1" applyFill="1" applyBorder="1" applyAlignment="1">
      <alignment horizontal="left" wrapText="1"/>
    </xf>
    <xf numFmtId="185" fontId="4" fillId="0" borderId="10" xfId="42" applyNumberFormat="1" applyFont="1" applyFill="1" applyBorder="1" applyAlignment="1">
      <alignment horizontal="right" wrapText="1" indent="1"/>
    </xf>
    <xf numFmtId="0" fontId="5" fillId="24" borderId="11" xfId="0" applyFont="1" applyFill="1" applyBorder="1" applyAlignment="1">
      <alignment horizontal="left" vertical="center"/>
    </xf>
    <xf numFmtId="0" fontId="5" fillId="24" borderId="12" xfId="0" applyFont="1" applyFill="1" applyBorder="1" applyAlignment="1">
      <alignment horizontal="left" vertical="center"/>
    </xf>
    <xf numFmtId="0" fontId="5" fillId="24" borderId="10" xfId="0" applyFont="1" applyFill="1" applyBorder="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24" borderId="13" xfId="0" applyFont="1" applyFill="1" applyBorder="1" applyAlignment="1">
      <alignment horizontal="left" vertical="center"/>
    </xf>
    <xf numFmtId="0" fontId="8" fillId="0" borderId="14"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Sheet1" xfId="57"/>
    <cellStyle name="Normal_Sheet1_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55"/>
  <sheetViews>
    <sheetView tabSelected="1" view="pageBreakPreview" zoomScale="70" zoomScaleNormal="70" zoomScaleSheetLayoutView="70" zoomScalePageLayoutView="0" workbookViewId="0" topLeftCell="A97">
      <selection activeCell="A1" sqref="A1:D1"/>
    </sheetView>
  </sheetViews>
  <sheetFormatPr defaultColWidth="9.140625" defaultRowHeight="12.75"/>
  <cols>
    <col min="1" max="1" width="5.8515625" style="11" customWidth="1"/>
    <col min="2" max="2" width="89.28125" style="12" customWidth="1"/>
    <col min="3" max="3" width="16.7109375" style="63" customWidth="1"/>
    <col min="4" max="4" width="25.7109375" style="48" customWidth="1"/>
    <col min="5" max="16384" width="9.140625" style="12" customWidth="1"/>
  </cols>
  <sheetData>
    <row r="1" spans="1:4" ht="38.25" customHeight="1">
      <c r="A1" s="78" t="s">
        <v>551</v>
      </c>
      <c r="B1" s="79"/>
      <c r="C1" s="79"/>
      <c r="D1" s="79"/>
    </row>
    <row r="2" spans="1:4" ht="16.5">
      <c r="A2" s="81" t="s">
        <v>552</v>
      </c>
      <c r="B2" s="81"/>
      <c r="C2" s="81"/>
      <c r="D2" s="81"/>
    </row>
    <row r="3" spans="1:4" s="28" customFormat="1" ht="33">
      <c r="A3" s="10" t="s">
        <v>11</v>
      </c>
      <c r="B3" s="10" t="s">
        <v>8</v>
      </c>
      <c r="C3" s="64" t="s">
        <v>18</v>
      </c>
      <c r="D3" s="10" t="s">
        <v>10</v>
      </c>
    </row>
    <row r="4" spans="1:4" s="11" customFormat="1" ht="16.5">
      <c r="A4" s="10" t="s">
        <v>12</v>
      </c>
      <c r="B4" s="10" t="s">
        <v>542</v>
      </c>
      <c r="C4" s="57">
        <f>+C5+C13+C43+C77+C101+C128+C149+C151+C153+C168</f>
        <v>695695.1300000001</v>
      </c>
      <c r="D4" s="40"/>
    </row>
    <row r="5" spans="1:4" s="29" customFormat="1" ht="16.5">
      <c r="A5" s="75" t="s">
        <v>405</v>
      </c>
      <c r="B5" s="76"/>
      <c r="C5" s="58">
        <f>+SUM(C6:C12)</f>
        <v>58700</v>
      </c>
      <c r="D5" s="41"/>
    </row>
    <row r="6" spans="1:4" s="14" customFormat="1" ht="16.5">
      <c r="A6" s="13">
        <v>1</v>
      </c>
      <c r="B6" s="1" t="s">
        <v>20</v>
      </c>
      <c r="C6" s="56">
        <v>10000</v>
      </c>
      <c r="D6" s="40" t="s">
        <v>13</v>
      </c>
    </row>
    <row r="7" spans="1:4" ht="16.5">
      <c r="A7" s="13">
        <f>+A6+A6</f>
        <v>2</v>
      </c>
      <c r="B7" s="1" t="s">
        <v>23</v>
      </c>
      <c r="C7" s="56">
        <v>5700</v>
      </c>
      <c r="D7" s="40" t="s">
        <v>13</v>
      </c>
    </row>
    <row r="8" spans="1:4" s="14" customFormat="1" ht="16.5">
      <c r="A8" s="13">
        <f>A7+1</f>
        <v>3</v>
      </c>
      <c r="B8" s="1" t="s">
        <v>26</v>
      </c>
      <c r="C8" s="56">
        <v>2000</v>
      </c>
      <c r="D8" s="40" t="s">
        <v>13</v>
      </c>
    </row>
    <row r="9" spans="1:4" ht="33">
      <c r="A9" s="13">
        <f>A8+1</f>
        <v>4</v>
      </c>
      <c r="B9" s="1" t="s">
        <v>45</v>
      </c>
      <c r="C9" s="56">
        <v>15000</v>
      </c>
      <c r="D9" s="42" t="s">
        <v>1</v>
      </c>
    </row>
    <row r="10" spans="1:4" ht="16.5">
      <c r="A10" s="13">
        <f>A9+1</f>
        <v>5</v>
      </c>
      <c r="B10" s="2" t="s">
        <v>38</v>
      </c>
      <c r="C10" s="56">
        <v>10000</v>
      </c>
      <c r="D10" s="42" t="s">
        <v>37</v>
      </c>
    </row>
    <row r="11" spans="1:4" ht="16.5">
      <c r="A11" s="13">
        <f>A10+1</f>
        <v>6</v>
      </c>
      <c r="B11" s="1" t="s">
        <v>32</v>
      </c>
      <c r="C11" s="56">
        <v>6000</v>
      </c>
      <c r="D11" s="42" t="s">
        <v>4</v>
      </c>
    </row>
    <row r="12" spans="1:4" ht="16.5">
      <c r="A12" s="13">
        <f>A11+1</f>
        <v>7</v>
      </c>
      <c r="B12" s="1" t="s">
        <v>33</v>
      </c>
      <c r="C12" s="56">
        <v>10000</v>
      </c>
      <c r="D12" s="42" t="s">
        <v>4</v>
      </c>
    </row>
    <row r="13" spans="1:4" ht="16.5">
      <c r="A13" s="75" t="s">
        <v>220</v>
      </c>
      <c r="B13" s="76"/>
      <c r="C13" s="58">
        <f>+SUM(C14:C42)</f>
        <v>161434</v>
      </c>
      <c r="D13" s="43"/>
    </row>
    <row r="14" spans="1:4" ht="33">
      <c r="A14" s="17">
        <f>+A12+1</f>
        <v>8</v>
      </c>
      <c r="B14" s="18" t="s">
        <v>432</v>
      </c>
      <c r="C14" s="60">
        <v>27000</v>
      </c>
      <c r="D14" s="40" t="s">
        <v>422</v>
      </c>
    </row>
    <row r="15" spans="1:4" ht="16.5">
      <c r="A15" s="17">
        <f aca="true" t="shared" si="0" ref="A15:A42">+A14+1</f>
        <v>9</v>
      </c>
      <c r="B15" s="18" t="s">
        <v>84</v>
      </c>
      <c r="C15" s="56">
        <v>300</v>
      </c>
      <c r="D15" s="40" t="s">
        <v>142</v>
      </c>
    </row>
    <row r="16" spans="1:4" ht="16.5">
      <c r="A16" s="17">
        <f t="shared" si="0"/>
        <v>10</v>
      </c>
      <c r="B16" s="18" t="s">
        <v>85</v>
      </c>
      <c r="C16" s="56">
        <v>522.5</v>
      </c>
      <c r="D16" s="40" t="s">
        <v>142</v>
      </c>
    </row>
    <row r="17" spans="1:4" s="14" customFormat="1" ht="16.5">
      <c r="A17" s="17">
        <f t="shared" si="0"/>
        <v>11</v>
      </c>
      <c r="B17" s="18" t="s">
        <v>86</v>
      </c>
      <c r="C17" s="56">
        <v>7576</v>
      </c>
      <c r="D17" s="40" t="s">
        <v>142</v>
      </c>
    </row>
    <row r="18" spans="1:4" s="15" customFormat="1" ht="16.5">
      <c r="A18" s="17">
        <f t="shared" si="0"/>
        <v>12</v>
      </c>
      <c r="B18" s="18" t="s">
        <v>87</v>
      </c>
      <c r="C18" s="56">
        <v>4587.5</v>
      </c>
      <c r="D18" s="40" t="s">
        <v>142</v>
      </c>
    </row>
    <row r="19" spans="1:4" s="16" customFormat="1" ht="16.5">
      <c r="A19" s="17">
        <f t="shared" si="0"/>
        <v>13</v>
      </c>
      <c r="B19" s="18" t="s">
        <v>65</v>
      </c>
      <c r="C19" s="56">
        <v>2500</v>
      </c>
      <c r="D19" s="40" t="s">
        <v>137</v>
      </c>
    </row>
    <row r="20" spans="1:4" s="16" customFormat="1" ht="16.5">
      <c r="A20" s="17">
        <f t="shared" si="0"/>
        <v>14</v>
      </c>
      <c r="B20" s="18" t="s">
        <v>66</v>
      </c>
      <c r="C20" s="56">
        <v>4000</v>
      </c>
      <c r="D20" s="40" t="s">
        <v>137</v>
      </c>
    </row>
    <row r="21" spans="1:4" s="16" customFormat="1" ht="16.5">
      <c r="A21" s="17">
        <f t="shared" si="0"/>
        <v>15</v>
      </c>
      <c r="B21" s="18" t="s">
        <v>67</v>
      </c>
      <c r="C21" s="56">
        <v>1000</v>
      </c>
      <c r="D21" s="40" t="s">
        <v>137</v>
      </c>
    </row>
    <row r="22" spans="1:4" s="16" customFormat="1" ht="16.5">
      <c r="A22" s="17">
        <f t="shared" si="0"/>
        <v>16</v>
      </c>
      <c r="B22" s="18" t="s">
        <v>68</v>
      </c>
      <c r="C22" s="56">
        <v>7000</v>
      </c>
      <c r="D22" s="40" t="s">
        <v>137</v>
      </c>
    </row>
    <row r="23" spans="1:4" s="16" customFormat="1" ht="16.5">
      <c r="A23" s="17">
        <f t="shared" si="0"/>
        <v>17</v>
      </c>
      <c r="B23" s="18" t="s">
        <v>79</v>
      </c>
      <c r="C23" s="56">
        <v>6000</v>
      </c>
      <c r="D23" s="40" t="s">
        <v>140</v>
      </c>
    </row>
    <row r="24" spans="1:4" s="16" customFormat="1" ht="16.5">
      <c r="A24" s="17">
        <f t="shared" si="0"/>
        <v>18</v>
      </c>
      <c r="B24" s="18" t="s">
        <v>80</v>
      </c>
      <c r="C24" s="56">
        <v>13000</v>
      </c>
      <c r="D24" s="40" t="s">
        <v>141</v>
      </c>
    </row>
    <row r="25" spans="1:4" s="16" customFormat="1" ht="16.5">
      <c r="A25" s="17">
        <f t="shared" si="0"/>
        <v>19</v>
      </c>
      <c r="B25" s="18" t="s">
        <v>81</v>
      </c>
      <c r="C25" s="56">
        <v>4000</v>
      </c>
      <c r="D25" s="40" t="s">
        <v>141</v>
      </c>
    </row>
    <row r="26" spans="1:4" s="16" customFormat="1" ht="16.5">
      <c r="A26" s="17">
        <f t="shared" si="0"/>
        <v>20</v>
      </c>
      <c r="B26" s="18" t="s">
        <v>82</v>
      </c>
      <c r="C26" s="56">
        <v>9000</v>
      </c>
      <c r="D26" s="40" t="s">
        <v>141</v>
      </c>
    </row>
    <row r="27" spans="1:4" s="16" customFormat="1" ht="16.5">
      <c r="A27" s="17">
        <f t="shared" si="0"/>
        <v>21</v>
      </c>
      <c r="B27" s="18" t="s">
        <v>83</v>
      </c>
      <c r="C27" s="56">
        <v>7000</v>
      </c>
      <c r="D27" s="40" t="s">
        <v>141</v>
      </c>
    </row>
    <row r="28" spans="1:4" s="16" customFormat="1" ht="16.5">
      <c r="A28" s="17">
        <f t="shared" si="0"/>
        <v>22</v>
      </c>
      <c r="B28" s="18" t="s">
        <v>88</v>
      </c>
      <c r="C28" s="56">
        <v>4500</v>
      </c>
      <c r="D28" s="40" t="s">
        <v>143</v>
      </c>
    </row>
    <row r="29" spans="1:4" s="16" customFormat="1" ht="16.5">
      <c r="A29" s="17">
        <f t="shared" si="0"/>
        <v>23</v>
      </c>
      <c r="B29" s="18" t="s">
        <v>89</v>
      </c>
      <c r="C29" s="56">
        <v>4000</v>
      </c>
      <c r="D29" s="40" t="s">
        <v>143</v>
      </c>
    </row>
    <row r="30" spans="1:4" s="16" customFormat="1" ht="16.5">
      <c r="A30" s="17">
        <f t="shared" si="0"/>
        <v>24</v>
      </c>
      <c r="B30" s="18" t="s">
        <v>90</v>
      </c>
      <c r="C30" s="56">
        <v>5500</v>
      </c>
      <c r="D30" s="40" t="s">
        <v>143</v>
      </c>
    </row>
    <row r="31" spans="1:4" s="16" customFormat="1" ht="16.5">
      <c r="A31" s="17">
        <f t="shared" si="0"/>
        <v>25</v>
      </c>
      <c r="B31" s="18" t="s">
        <v>91</v>
      </c>
      <c r="C31" s="56">
        <v>4000</v>
      </c>
      <c r="D31" s="40" t="s">
        <v>143</v>
      </c>
    </row>
    <row r="32" spans="1:4" s="16" customFormat="1" ht="16.5">
      <c r="A32" s="17">
        <f t="shared" si="0"/>
        <v>26</v>
      </c>
      <c r="B32" s="18" t="s">
        <v>69</v>
      </c>
      <c r="C32" s="56">
        <v>15000</v>
      </c>
      <c r="D32" s="40" t="s">
        <v>135</v>
      </c>
    </row>
    <row r="33" spans="1:4" s="16" customFormat="1" ht="16.5">
      <c r="A33" s="17">
        <f t="shared" si="0"/>
        <v>27</v>
      </c>
      <c r="B33" s="18" t="s">
        <v>70</v>
      </c>
      <c r="C33" s="56">
        <v>7000</v>
      </c>
      <c r="D33" s="40" t="s">
        <v>135</v>
      </c>
    </row>
    <row r="34" spans="1:4" s="16" customFormat="1" ht="16.5">
      <c r="A34" s="17">
        <f t="shared" si="0"/>
        <v>28</v>
      </c>
      <c r="B34" s="18" t="s">
        <v>71</v>
      </c>
      <c r="C34" s="56">
        <v>6000</v>
      </c>
      <c r="D34" s="40" t="s">
        <v>135</v>
      </c>
    </row>
    <row r="35" spans="1:4" s="16" customFormat="1" ht="16.5">
      <c r="A35" s="17">
        <f t="shared" si="0"/>
        <v>29</v>
      </c>
      <c r="B35" s="18" t="s">
        <v>72</v>
      </c>
      <c r="C35" s="56">
        <v>2000</v>
      </c>
      <c r="D35" s="40" t="s">
        <v>135</v>
      </c>
    </row>
    <row r="36" spans="1:4" s="16" customFormat="1" ht="16.5">
      <c r="A36" s="17">
        <f t="shared" si="0"/>
        <v>30</v>
      </c>
      <c r="B36" s="18" t="s">
        <v>73</v>
      </c>
      <c r="C36" s="56">
        <v>1000</v>
      </c>
      <c r="D36" s="40" t="s">
        <v>135</v>
      </c>
    </row>
    <row r="37" spans="1:4" s="16" customFormat="1" ht="16.5">
      <c r="A37" s="17">
        <f t="shared" si="0"/>
        <v>31</v>
      </c>
      <c r="B37" s="18" t="s">
        <v>75</v>
      </c>
      <c r="C37" s="56">
        <v>900</v>
      </c>
      <c r="D37" s="40" t="s">
        <v>139</v>
      </c>
    </row>
    <row r="38" spans="1:4" s="16" customFormat="1" ht="16.5">
      <c r="A38" s="17">
        <f t="shared" si="0"/>
        <v>32</v>
      </c>
      <c r="B38" s="18" t="s">
        <v>76</v>
      </c>
      <c r="C38" s="56">
        <v>1000</v>
      </c>
      <c r="D38" s="40" t="s">
        <v>139</v>
      </c>
    </row>
    <row r="39" spans="1:4" s="16" customFormat="1" ht="16.5">
      <c r="A39" s="17">
        <f t="shared" si="0"/>
        <v>33</v>
      </c>
      <c r="B39" s="18" t="s">
        <v>77</v>
      </c>
      <c r="C39" s="56">
        <v>1000</v>
      </c>
      <c r="D39" s="40" t="s">
        <v>139</v>
      </c>
    </row>
    <row r="40" spans="1:4" s="16" customFormat="1" ht="16.5">
      <c r="A40" s="17">
        <f t="shared" si="0"/>
        <v>34</v>
      </c>
      <c r="B40" s="18" t="s">
        <v>78</v>
      </c>
      <c r="C40" s="56">
        <v>1700</v>
      </c>
      <c r="D40" s="40" t="s">
        <v>139</v>
      </c>
    </row>
    <row r="41" spans="1:4" s="16" customFormat="1" ht="16.5">
      <c r="A41" s="17">
        <f t="shared" si="0"/>
        <v>35</v>
      </c>
      <c r="B41" s="18" t="s">
        <v>57</v>
      </c>
      <c r="C41" s="56">
        <v>8000</v>
      </c>
      <c r="D41" s="40" t="s">
        <v>136</v>
      </c>
    </row>
    <row r="42" spans="1:4" s="15" customFormat="1" ht="16.5">
      <c r="A42" s="17">
        <f t="shared" si="0"/>
        <v>36</v>
      </c>
      <c r="B42" s="18" t="s">
        <v>74</v>
      </c>
      <c r="C42" s="56">
        <v>6348</v>
      </c>
      <c r="D42" s="40" t="s">
        <v>138</v>
      </c>
    </row>
    <row r="43" spans="1:4" s="15" customFormat="1" ht="16.5">
      <c r="A43" s="75" t="s">
        <v>221</v>
      </c>
      <c r="B43" s="76"/>
      <c r="C43" s="58">
        <f>+SUM(C44:C76)</f>
        <v>95968.2</v>
      </c>
      <c r="D43" s="43"/>
    </row>
    <row r="44" spans="1:4" s="16" customFormat="1" ht="16.5">
      <c r="A44" s="30">
        <f>+A42+1</f>
        <v>37</v>
      </c>
      <c r="B44" s="18" t="s">
        <v>180</v>
      </c>
      <c r="C44" s="56">
        <v>461</v>
      </c>
      <c r="D44" s="40" t="s">
        <v>524</v>
      </c>
    </row>
    <row r="45" spans="1:4" s="16" customFormat="1" ht="16.5">
      <c r="A45" s="30">
        <f aca="true" t="shared" si="1" ref="A45:A56">+A44+1</f>
        <v>38</v>
      </c>
      <c r="B45" s="18" t="s">
        <v>181</v>
      </c>
      <c r="C45" s="56">
        <v>463</v>
      </c>
      <c r="D45" s="40" t="s">
        <v>524</v>
      </c>
    </row>
    <row r="46" spans="1:4" s="16" customFormat="1" ht="16.5">
      <c r="A46" s="30">
        <f t="shared" si="1"/>
        <v>39</v>
      </c>
      <c r="B46" s="18" t="s">
        <v>182</v>
      </c>
      <c r="C46" s="56">
        <v>389.8</v>
      </c>
      <c r="D46" s="40" t="s">
        <v>524</v>
      </c>
    </row>
    <row r="47" spans="1:4" s="16" customFormat="1" ht="16.5">
      <c r="A47" s="30">
        <f t="shared" si="1"/>
        <v>40</v>
      </c>
      <c r="B47" s="18" t="s">
        <v>183</v>
      </c>
      <c r="C47" s="56">
        <v>524.8</v>
      </c>
      <c r="D47" s="40" t="s">
        <v>524</v>
      </c>
    </row>
    <row r="48" spans="1:4" s="16" customFormat="1" ht="16.5">
      <c r="A48" s="30">
        <f t="shared" si="1"/>
        <v>41</v>
      </c>
      <c r="B48" s="18" t="s">
        <v>179</v>
      </c>
      <c r="C48" s="56">
        <v>750</v>
      </c>
      <c r="D48" s="40" t="s">
        <v>531</v>
      </c>
    </row>
    <row r="49" spans="1:4" s="16" customFormat="1" ht="16.5">
      <c r="A49" s="30">
        <f t="shared" si="1"/>
        <v>42</v>
      </c>
      <c r="B49" s="18" t="s">
        <v>185</v>
      </c>
      <c r="C49" s="56">
        <v>476</v>
      </c>
      <c r="D49" s="40" t="s">
        <v>525</v>
      </c>
    </row>
    <row r="50" spans="1:4" s="16" customFormat="1" ht="16.5">
      <c r="A50" s="30">
        <f t="shared" si="1"/>
        <v>43</v>
      </c>
      <c r="B50" s="18" t="s">
        <v>187</v>
      </c>
      <c r="C50" s="56">
        <v>770</v>
      </c>
      <c r="D50" s="40" t="s">
        <v>525</v>
      </c>
    </row>
    <row r="51" spans="1:4" s="16" customFormat="1" ht="16.5">
      <c r="A51" s="30">
        <f t="shared" si="1"/>
        <v>44</v>
      </c>
      <c r="B51" s="20" t="s">
        <v>162</v>
      </c>
      <c r="C51" s="56">
        <v>4578</v>
      </c>
      <c r="D51" s="40" t="s">
        <v>522</v>
      </c>
    </row>
    <row r="52" spans="1:4" s="16" customFormat="1" ht="16.5">
      <c r="A52" s="30">
        <f t="shared" si="1"/>
        <v>45</v>
      </c>
      <c r="B52" s="18" t="s">
        <v>169</v>
      </c>
      <c r="C52" s="56">
        <v>1469</v>
      </c>
      <c r="D52" s="40" t="s">
        <v>532</v>
      </c>
    </row>
    <row r="53" spans="1:4" s="16" customFormat="1" ht="16.5">
      <c r="A53" s="30">
        <f t="shared" si="1"/>
        <v>46</v>
      </c>
      <c r="B53" s="18" t="s">
        <v>170</v>
      </c>
      <c r="C53" s="56">
        <v>3814</v>
      </c>
      <c r="D53" s="40" t="s">
        <v>532</v>
      </c>
    </row>
    <row r="54" spans="1:4" s="16" customFormat="1" ht="16.5">
      <c r="A54" s="30">
        <f t="shared" si="1"/>
        <v>47</v>
      </c>
      <c r="B54" s="20" t="s">
        <v>175</v>
      </c>
      <c r="C54" s="56">
        <v>234</v>
      </c>
      <c r="D54" s="40" t="s">
        <v>523</v>
      </c>
    </row>
    <row r="55" spans="1:4" s="16" customFormat="1" ht="16.5">
      <c r="A55" s="30">
        <f t="shared" si="1"/>
        <v>48</v>
      </c>
      <c r="B55" s="20" t="s">
        <v>174</v>
      </c>
      <c r="C55" s="56">
        <v>1960.9</v>
      </c>
      <c r="D55" s="40" t="s">
        <v>523</v>
      </c>
    </row>
    <row r="56" spans="1:4" s="16" customFormat="1" ht="16.5">
      <c r="A56" s="30">
        <f t="shared" si="1"/>
        <v>49</v>
      </c>
      <c r="B56" s="18" t="s">
        <v>177</v>
      </c>
      <c r="C56" s="56">
        <v>2860</v>
      </c>
      <c r="D56" s="40" t="s">
        <v>523</v>
      </c>
    </row>
    <row r="57" spans="1:4" s="16" customFormat="1" ht="16.5">
      <c r="A57" s="30">
        <f>+A55+1</f>
        <v>49</v>
      </c>
      <c r="B57" s="18" t="s">
        <v>151</v>
      </c>
      <c r="C57" s="56">
        <v>347</v>
      </c>
      <c r="D57" s="49" t="s">
        <v>412</v>
      </c>
    </row>
    <row r="58" spans="1:4" s="16" customFormat="1" ht="16.5">
      <c r="A58" s="30">
        <f aca="true" t="shared" si="2" ref="A58:A76">+A57+1</f>
        <v>50</v>
      </c>
      <c r="B58" s="18" t="s">
        <v>154</v>
      </c>
      <c r="C58" s="56">
        <v>568.5</v>
      </c>
      <c r="D58" s="49" t="s">
        <v>412</v>
      </c>
    </row>
    <row r="59" spans="1:4" s="16" customFormat="1" ht="16.5">
      <c r="A59" s="30">
        <f t="shared" si="2"/>
        <v>51</v>
      </c>
      <c r="B59" s="18" t="s">
        <v>155</v>
      </c>
      <c r="C59" s="56">
        <v>171</v>
      </c>
      <c r="D59" s="49" t="s">
        <v>412</v>
      </c>
    </row>
    <row r="60" spans="1:4" s="16" customFormat="1" ht="16.5">
      <c r="A60" s="30">
        <f t="shared" si="2"/>
        <v>52</v>
      </c>
      <c r="B60" s="18" t="s">
        <v>156</v>
      </c>
      <c r="C60" s="56">
        <v>404</v>
      </c>
      <c r="D60" s="49" t="s">
        <v>412</v>
      </c>
    </row>
    <row r="61" spans="1:4" s="16" customFormat="1" ht="16.5">
      <c r="A61" s="30">
        <f t="shared" si="2"/>
        <v>53</v>
      </c>
      <c r="B61" s="18" t="s">
        <v>157</v>
      </c>
      <c r="C61" s="56">
        <v>436</v>
      </c>
      <c r="D61" s="49" t="s">
        <v>412</v>
      </c>
    </row>
    <row r="62" spans="1:4" s="16" customFormat="1" ht="16.5">
      <c r="A62" s="30">
        <f t="shared" si="2"/>
        <v>54</v>
      </c>
      <c r="B62" s="18" t="s">
        <v>159</v>
      </c>
      <c r="C62" s="56">
        <v>678.6</v>
      </c>
      <c r="D62" s="49" t="s">
        <v>412</v>
      </c>
    </row>
    <row r="63" spans="1:4" s="16" customFormat="1" ht="16.5">
      <c r="A63" s="30">
        <f t="shared" si="2"/>
        <v>55</v>
      </c>
      <c r="B63" s="20" t="s">
        <v>150</v>
      </c>
      <c r="C63" s="56">
        <v>6546</v>
      </c>
      <c r="D63" s="49" t="s">
        <v>412</v>
      </c>
    </row>
    <row r="64" spans="1:4" s="16" customFormat="1" ht="16.5">
      <c r="A64" s="30">
        <f t="shared" si="2"/>
        <v>56</v>
      </c>
      <c r="B64" s="18" t="s">
        <v>152</v>
      </c>
      <c r="C64" s="56">
        <v>8629</v>
      </c>
      <c r="D64" s="49" t="s">
        <v>412</v>
      </c>
    </row>
    <row r="65" spans="1:4" s="16" customFormat="1" ht="16.5">
      <c r="A65" s="30">
        <f t="shared" si="2"/>
        <v>57</v>
      </c>
      <c r="B65" s="18" t="s">
        <v>215</v>
      </c>
      <c r="C65" s="56">
        <v>2942</v>
      </c>
      <c r="D65" s="40" t="s">
        <v>529</v>
      </c>
    </row>
    <row r="66" spans="1:4" s="16" customFormat="1" ht="16.5">
      <c r="A66" s="30">
        <f t="shared" si="2"/>
        <v>58</v>
      </c>
      <c r="B66" s="18" t="s">
        <v>211</v>
      </c>
      <c r="C66" s="56">
        <v>5760</v>
      </c>
      <c r="D66" s="40" t="s">
        <v>528</v>
      </c>
    </row>
    <row r="67" spans="1:4" s="16" customFormat="1" ht="16.5">
      <c r="A67" s="30">
        <f t="shared" si="2"/>
        <v>59</v>
      </c>
      <c r="B67" s="18" t="s">
        <v>212</v>
      </c>
      <c r="C67" s="56">
        <v>4664.7</v>
      </c>
      <c r="D67" s="40" t="s">
        <v>528</v>
      </c>
    </row>
    <row r="68" spans="1:4" s="16" customFormat="1" ht="16.5">
      <c r="A68" s="30">
        <f t="shared" si="2"/>
        <v>60</v>
      </c>
      <c r="B68" s="18" t="s">
        <v>202</v>
      </c>
      <c r="C68" s="56">
        <v>693.9</v>
      </c>
      <c r="D68" s="40" t="s">
        <v>527</v>
      </c>
    </row>
    <row r="69" spans="1:4" s="16" customFormat="1" ht="16.5">
      <c r="A69" s="30">
        <f t="shared" si="2"/>
        <v>61</v>
      </c>
      <c r="B69" s="18" t="s">
        <v>219</v>
      </c>
      <c r="C69" s="56">
        <v>26000</v>
      </c>
      <c r="D69" s="40" t="s">
        <v>530</v>
      </c>
    </row>
    <row r="70" spans="1:4" s="16" customFormat="1" ht="16.5">
      <c r="A70" s="30">
        <f t="shared" si="2"/>
        <v>62</v>
      </c>
      <c r="B70" s="18" t="s">
        <v>200</v>
      </c>
      <c r="C70" s="56">
        <v>6325</v>
      </c>
      <c r="D70" s="40" t="s">
        <v>533</v>
      </c>
    </row>
    <row r="71" spans="1:4" s="16" customFormat="1" ht="16.5">
      <c r="A71" s="30">
        <f t="shared" si="2"/>
        <v>63</v>
      </c>
      <c r="B71" s="18" t="s">
        <v>201</v>
      </c>
      <c r="C71" s="56">
        <v>563.8</v>
      </c>
      <c r="D71" s="40" t="s">
        <v>533</v>
      </c>
    </row>
    <row r="72" spans="1:4" s="16" customFormat="1" ht="16.5">
      <c r="A72" s="30">
        <f t="shared" si="2"/>
        <v>64</v>
      </c>
      <c r="B72" s="18" t="s">
        <v>188</v>
      </c>
      <c r="C72" s="56">
        <v>10925.2</v>
      </c>
      <c r="D72" s="40" t="s">
        <v>534</v>
      </c>
    </row>
    <row r="73" spans="1:4" s="16" customFormat="1" ht="16.5">
      <c r="A73" s="30">
        <f t="shared" si="2"/>
        <v>65</v>
      </c>
      <c r="B73" s="18" t="s">
        <v>192</v>
      </c>
      <c r="C73" s="56">
        <v>559</v>
      </c>
      <c r="D73" s="40" t="s">
        <v>534</v>
      </c>
    </row>
    <row r="74" spans="1:4" s="16" customFormat="1" ht="16.5">
      <c r="A74" s="30">
        <f t="shared" si="2"/>
        <v>66</v>
      </c>
      <c r="B74" s="18" t="s">
        <v>196</v>
      </c>
      <c r="C74" s="56">
        <v>290</v>
      </c>
      <c r="D74" s="40" t="s">
        <v>526</v>
      </c>
    </row>
    <row r="75" spans="1:4" s="16" customFormat="1" ht="16.5">
      <c r="A75" s="30">
        <f t="shared" si="2"/>
        <v>67</v>
      </c>
      <c r="B75" s="18" t="s">
        <v>197</v>
      </c>
      <c r="C75" s="56">
        <v>546</v>
      </c>
      <c r="D75" s="40" t="s">
        <v>526</v>
      </c>
    </row>
    <row r="76" spans="1:4" s="16" customFormat="1" ht="16.5">
      <c r="A76" s="30">
        <f t="shared" si="2"/>
        <v>68</v>
      </c>
      <c r="B76" s="18" t="s">
        <v>198</v>
      </c>
      <c r="C76" s="56">
        <v>168</v>
      </c>
      <c r="D76" s="40" t="s">
        <v>526</v>
      </c>
    </row>
    <row r="77" spans="1:4" s="16" customFormat="1" ht="16.5">
      <c r="A77" s="75" t="s">
        <v>291</v>
      </c>
      <c r="B77" s="76"/>
      <c r="C77" s="58">
        <f>+SUM(C78:C100)</f>
        <v>49053.73000000001</v>
      </c>
      <c r="D77" s="43"/>
    </row>
    <row r="78" spans="1:4" s="16" customFormat="1" ht="16.5">
      <c r="A78" s="30">
        <f>+A76+1</f>
        <v>69</v>
      </c>
      <c r="B78" s="21" t="s">
        <v>242</v>
      </c>
      <c r="C78" s="59">
        <v>907.4</v>
      </c>
      <c r="D78" s="42" t="s">
        <v>241</v>
      </c>
    </row>
    <row r="79" spans="1:4" s="16" customFormat="1" ht="16.5">
      <c r="A79" s="30">
        <f>+A78+1</f>
        <v>70</v>
      </c>
      <c r="B79" s="21" t="s">
        <v>243</v>
      </c>
      <c r="C79" s="59">
        <v>248</v>
      </c>
      <c r="D79" s="42" t="s">
        <v>241</v>
      </c>
    </row>
    <row r="80" spans="1:4" s="16" customFormat="1" ht="16.5">
      <c r="A80" s="30">
        <f>+A79+1</f>
        <v>71</v>
      </c>
      <c r="B80" s="21" t="s">
        <v>245</v>
      </c>
      <c r="C80" s="59">
        <v>822.33</v>
      </c>
      <c r="D80" s="42" t="s">
        <v>241</v>
      </c>
    </row>
    <row r="81" spans="1:4" s="16" customFormat="1" ht="16.5">
      <c r="A81" s="30">
        <f>+A80+1</f>
        <v>72</v>
      </c>
      <c r="B81" s="21" t="s">
        <v>251</v>
      </c>
      <c r="C81" s="59">
        <v>550</v>
      </c>
      <c r="D81" s="42" t="s">
        <v>241</v>
      </c>
    </row>
    <row r="82" spans="1:4" s="16" customFormat="1" ht="16.5">
      <c r="A82" s="30">
        <f>+A80+1</f>
        <v>72</v>
      </c>
      <c r="B82" s="20" t="s">
        <v>225</v>
      </c>
      <c r="C82" s="59">
        <v>1600</v>
      </c>
      <c r="D82" s="40" t="s">
        <v>222</v>
      </c>
    </row>
    <row r="83" spans="1:4" s="16" customFormat="1" ht="16.5">
      <c r="A83" s="30">
        <f aca="true" t="shared" si="3" ref="A83:A100">+A82+1</f>
        <v>73</v>
      </c>
      <c r="B83" s="20" t="s">
        <v>227</v>
      </c>
      <c r="C83" s="59">
        <v>280</v>
      </c>
      <c r="D83" s="40" t="s">
        <v>222</v>
      </c>
    </row>
    <row r="84" spans="1:4" s="16" customFormat="1" ht="16.5">
      <c r="A84" s="30">
        <f t="shared" si="3"/>
        <v>74</v>
      </c>
      <c r="B84" s="21" t="s">
        <v>255</v>
      </c>
      <c r="C84" s="59">
        <v>3528.2</v>
      </c>
      <c r="D84" s="40" t="s">
        <v>254</v>
      </c>
    </row>
    <row r="85" spans="1:4" s="16" customFormat="1" ht="16.5">
      <c r="A85" s="30">
        <f t="shared" si="3"/>
        <v>75</v>
      </c>
      <c r="B85" s="21" t="s">
        <v>256</v>
      </c>
      <c r="C85" s="59">
        <v>799.7</v>
      </c>
      <c r="D85" s="40" t="s">
        <v>254</v>
      </c>
    </row>
    <row r="86" spans="1:4" s="16" customFormat="1" ht="16.5">
      <c r="A86" s="30">
        <f t="shared" si="3"/>
        <v>76</v>
      </c>
      <c r="B86" s="21" t="s">
        <v>257</v>
      </c>
      <c r="C86" s="59">
        <v>1281.7</v>
      </c>
      <c r="D86" s="40" t="s">
        <v>254</v>
      </c>
    </row>
    <row r="87" spans="1:4" s="16" customFormat="1" ht="16.5">
      <c r="A87" s="30">
        <f t="shared" si="3"/>
        <v>77</v>
      </c>
      <c r="B87" s="21" t="s">
        <v>258</v>
      </c>
      <c r="C87" s="59">
        <v>6928</v>
      </c>
      <c r="D87" s="40" t="s">
        <v>254</v>
      </c>
    </row>
    <row r="88" spans="1:4" s="16" customFormat="1" ht="16.5">
      <c r="A88" s="30">
        <f t="shared" si="3"/>
        <v>78</v>
      </c>
      <c r="B88" s="21" t="s">
        <v>260</v>
      </c>
      <c r="C88" s="59">
        <v>4800</v>
      </c>
      <c r="D88" s="40" t="s">
        <v>254</v>
      </c>
    </row>
    <row r="89" spans="1:4" s="16" customFormat="1" ht="16.5">
      <c r="A89" s="30">
        <f t="shared" si="3"/>
        <v>79</v>
      </c>
      <c r="B89" s="18" t="s">
        <v>423</v>
      </c>
      <c r="C89" s="56">
        <v>1650</v>
      </c>
      <c r="D89" s="40" t="s">
        <v>229</v>
      </c>
    </row>
    <row r="90" spans="1:4" s="16" customFormat="1" ht="16.5">
      <c r="A90" s="30">
        <f t="shared" si="3"/>
        <v>80</v>
      </c>
      <c r="B90" s="20" t="s">
        <v>231</v>
      </c>
      <c r="C90" s="56">
        <v>219.3</v>
      </c>
      <c r="D90" s="40" t="s">
        <v>229</v>
      </c>
    </row>
    <row r="91" spans="1:4" s="16" customFormat="1" ht="16.5">
      <c r="A91" s="30">
        <f t="shared" si="3"/>
        <v>81</v>
      </c>
      <c r="B91" s="20" t="s">
        <v>232</v>
      </c>
      <c r="C91" s="56">
        <v>2565.2</v>
      </c>
      <c r="D91" s="40" t="s">
        <v>229</v>
      </c>
    </row>
    <row r="92" spans="1:4" s="16" customFormat="1" ht="16.5">
      <c r="A92" s="30">
        <f t="shared" si="3"/>
        <v>82</v>
      </c>
      <c r="B92" s="20" t="s">
        <v>233</v>
      </c>
      <c r="C92" s="56">
        <v>415.7</v>
      </c>
      <c r="D92" s="40" t="s">
        <v>229</v>
      </c>
    </row>
    <row r="93" spans="1:4" s="16" customFormat="1" ht="16.5">
      <c r="A93" s="30">
        <f t="shared" si="3"/>
        <v>83</v>
      </c>
      <c r="B93" s="20" t="s">
        <v>234</v>
      </c>
      <c r="C93" s="56">
        <v>684.3</v>
      </c>
      <c r="D93" s="40" t="s">
        <v>229</v>
      </c>
    </row>
    <row r="94" spans="1:4" s="16" customFormat="1" ht="16.5">
      <c r="A94" s="30">
        <f t="shared" si="3"/>
        <v>84</v>
      </c>
      <c r="B94" s="20" t="s">
        <v>235</v>
      </c>
      <c r="C94" s="56">
        <v>2540.8</v>
      </c>
      <c r="D94" s="40" t="s">
        <v>229</v>
      </c>
    </row>
    <row r="95" spans="1:4" s="16" customFormat="1" ht="16.5">
      <c r="A95" s="30">
        <f t="shared" si="3"/>
        <v>85</v>
      </c>
      <c r="B95" s="20" t="s">
        <v>236</v>
      </c>
      <c r="C95" s="56">
        <v>676.5</v>
      </c>
      <c r="D95" s="40" t="s">
        <v>229</v>
      </c>
    </row>
    <row r="96" spans="1:4" s="16" customFormat="1" ht="16.5">
      <c r="A96" s="30">
        <f t="shared" si="3"/>
        <v>86</v>
      </c>
      <c r="B96" s="20" t="s">
        <v>237</v>
      </c>
      <c r="C96" s="56">
        <v>1749</v>
      </c>
      <c r="D96" s="40" t="s">
        <v>229</v>
      </c>
    </row>
    <row r="97" spans="1:4" s="16" customFormat="1" ht="16.5">
      <c r="A97" s="30">
        <f t="shared" si="3"/>
        <v>87</v>
      </c>
      <c r="B97" s="24" t="s">
        <v>274</v>
      </c>
      <c r="C97" s="59">
        <v>3000</v>
      </c>
      <c r="D97" s="42" t="s">
        <v>271</v>
      </c>
    </row>
    <row r="98" spans="1:4" s="16" customFormat="1" ht="16.5">
      <c r="A98" s="30">
        <f t="shared" si="3"/>
        <v>88</v>
      </c>
      <c r="B98" s="18" t="s">
        <v>276</v>
      </c>
      <c r="C98" s="56">
        <v>1233.8</v>
      </c>
      <c r="D98" s="40" t="s">
        <v>275</v>
      </c>
    </row>
    <row r="99" spans="1:4" s="16" customFormat="1" ht="16.5">
      <c r="A99" s="30">
        <f t="shared" si="3"/>
        <v>89</v>
      </c>
      <c r="B99" s="18" t="s">
        <v>277</v>
      </c>
      <c r="C99" s="56">
        <v>1435.5</v>
      </c>
      <c r="D99" s="40" t="s">
        <v>275</v>
      </c>
    </row>
    <row r="100" spans="1:4" s="16" customFormat="1" ht="16.5">
      <c r="A100" s="30">
        <f t="shared" si="3"/>
        <v>90</v>
      </c>
      <c r="B100" s="18" t="s">
        <v>290</v>
      </c>
      <c r="C100" s="56">
        <v>11138.3</v>
      </c>
      <c r="D100" s="40" t="s">
        <v>289</v>
      </c>
    </row>
    <row r="101" spans="1:4" s="16" customFormat="1" ht="16.5">
      <c r="A101" s="75" t="s">
        <v>335</v>
      </c>
      <c r="B101" s="76"/>
      <c r="C101" s="58">
        <f>+SUM(C102:C127)</f>
        <v>22222.399999999998</v>
      </c>
      <c r="D101" s="43"/>
    </row>
    <row r="102" spans="1:4" s="16" customFormat="1" ht="16.5">
      <c r="A102" s="13">
        <f>+A100+1</f>
        <v>91</v>
      </c>
      <c r="B102" s="25" t="s">
        <v>294</v>
      </c>
      <c r="C102" s="61">
        <v>78.7</v>
      </c>
      <c r="D102" s="44" t="s">
        <v>424</v>
      </c>
    </row>
    <row r="103" spans="1:4" s="16" customFormat="1" ht="16.5">
      <c r="A103" s="13">
        <f aca="true" t="shared" si="4" ref="A103:A127">+A102+1</f>
        <v>92</v>
      </c>
      <c r="B103" s="25" t="s">
        <v>305</v>
      </c>
      <c r="C103" s="61">
        <v>602.1</v>
      </c>
      <c r="D103" s="44" t="s">
        <v>424</v>
      </c>
    </row>
    <row r="104" spans="1:4" s="22" customFormat="1" ht="16.5">
      <c r="A104" s="13">
        <f t="shared" si="4"/>
        <v>93</v>
      </c>
      <c r="B104" s="25" t="s">
        <v>306</v>
      </c>
      <c r="C104" s="61">
        <v>662.6</v>
      </c>
      <c r="D104" s="44" t="s">
        <v>424</v>
      </c>
    </row>
    <row r="105" spans="1:4" s="16" customFormat="1" ht="33">
      <c r="A105" s="13">
        <f t="shared" si="4"/>
        <v>94</v>
      </c>
      <c r="B105" s="31" t="s">
        <v>293</v>
      </c>
      <c r="C105" s="61">
        <v>465</v>
      </c>
      <c r="D105" s="44" t="s">
        <v>413</v>
      </c>
    </row>
    <row r="106" spans="1:4" s="23" customFormat="1" ht="16.5">
      <c r="A106" s="13">
        <f t="shared" si="4"/>
        <v>95</v>
      </c>
      <c r="B106" s="25" t="s">
        <v>295</v>
      </c>
      <c r="C106" s="61">
        <f>29.2+22.2+21.9+21.9+50.5+38.3+45.3+153.9+44.6-13.9</f>
        <v>413.9000000000001</v>
      </c>
      <c r="D106" s="44" t="s">
        <v>413</v>
      </c>
    </row>
    <row r="107" spans="1:4" s="16" customFormat="1" ht="16.5">
      <c r="A107" s="13">
        <f t="shared" si="4"/>
        <v>96</v>
      </c>
      <c r="B107" s="25" t="s">
        <v>296</v>
      </c>
      <c r="C107" s="61">
        <v>278</v>
      </c>
      <c r="D107" s="44" t="s">
        <v>413</v>
      </c>
    </row>
    <row r="108" spans="1:4" s="16" customFormat="1" ht="16.5">
      <c r="A108" s="13">
        <f t="shared" si="4"/>
        <v>97</v>
      </c>
      <c r="B108" s="31" t="s">
        <v>299</v>
      </c>
      <c r="C108" s="61">
        <v>1849.6</v>
      </c>
      <c r="D108" s="44" t="s">
        <v>413</v>
      </c>
    </row>
    <row r="109" spans="1:4" s="16" customFormat="1" ht="16.5">
      <c r="A109" s="13">
        <f t="shared" si="4"/>
        <v>98</v>
      </c>
      <c r="B109" s="31" t="s">
        <v>301</v>
      </c>
      <c r="C109" s="61">
        <v>2620.8</v>
      </c>
      <c r="D109" s="44" t="s">
        <v>413</v>
      </c>
    </row>
    <row r="110" spans="1:4" s="16" customFormat="1" ht="16.5">
      <c r="A110" s="13">
        <f t="shared" si="4"/>
        <v>99</v>
      </c>
      <c r="B110" s="25" t="s">
        <v>317</v>
      </c>
      <c r="C110" s="61">
        <v>4688.1</v>
      </c>
      <c r="D110" s="44" t="s">
        <v>413</v>
      </c>
    </row>
    <row r="111" spans="1:4" s="16" customFormat="1" ht="16.5">
      <c r="A111" s="13">
        <f t="shared" si="4"/>
        <v>100</v>
      </c>
      <c r="B111" s="32" t="s">
        <v>310</v>
      </c>
      <c r="C111" s="60">
        <v>329.5</v>
      </c>
      <c r="D111" s="44" t="s">
        <v>425</v>
      </c>
    </row>
    <row r="112" spans="1:4" s="16" customFormat="1" ht="16.5">
      <c r="A112" s="13">
        <f t="shared" si="4"/>
        <v>101</v>
      </c>
      <c r="B112" s="25" t="s">
        <v>298</v>
      </c>
      <c r="C112" s="61">
        <v>228</v>
      </c>
      <c r="D112" s="44" t="s">
        <v>418</v>
      </c>
    </row>
    <row r="113" spans="1:4" s="16" customFormat="1" ht="16.5">
      <c r="A113" s="13">
        <f t="shared" si="4"/>
        <v>102</v>
      </c>
      <c r="B113" s="25" t="s">
        <v>304</v>
      </c>
      <c r="C113" s="61">
        <v>1005.5</v>
      </c>
      <c r="D113" s="44" t="s">
        <v>418</v>
      </c>
    </row>
    <row r="114" spans="1:4" s="16" customFormat="1" ht="16.5">
      <c r="A114" s="13">
        <f t="shared" si="4"/>
        <v>103</v>
      </c>
      <c r="B114" s="25" t="s">
        <v>297</v>
      </c>
      <c r="C114" s="61">
        <v>94.2</v>
      </c>
      <c r="D114" s="44" t="s">
        <v>426</v>
      </c>
    </row>
    <row r="115" spans="1:4" s="16" customFormat="1" ht="33">
      <c r="A115" s="13">
        <f t="shared" si="4"/>
        <v>104</v>
      </c>
      <c r="B115" s="31" t="s">
        <v>300</v>
      </c>
      <c r="C115" s="61">
        <v>493.7</v>
      </c>
      <c r="D115" s="44" t="s">
        <v>426</v>
      </c>
    </row>
    <row r="116" spans="1:4" s="16" customFormat="1" ht="16.5">
      <c r="A116" s="13">
        <f t="shared" si="4"/>
        <v>105</v>
      </c>
      <c r="B116" s="31" t="s">
        <v>311</v>
      </c>
      <c r="C116" s="61">
        <v>407</v>
      </c>
      <c r="D116" s="44" t="s">
        <v>427</v>
      </c>
    </row>
    <row r="117" spans="1:4" s="16" customFormat="1" ht="16.5">
      <c r="A117" s="13">
        <f t="shared" si="4"/>
        <v>106</v>
      </c>
      <c r="B117" s="31" t="s">
        <v>312</v>
      </c>
      <c r="C117" s="61">
        <v>261.4</v>
      </c>
      <c r="D117" s="44" t="s">
        <v>427</v>
      </c>
    </row>
    <row r="118" spans="1:4" s="16" customFormat="1" ht="16.5">
      <c r="A118" s="13">
        <f t="shared" si="4"/>
        <v>107</v>
      </c>
      <c r="B118" s="31" t="s">
        <v>313</v>
      </c>
      <c r="C118" s="61">
        <v>150</v>
      </c>
      <c r="D118" s="44" t="s">
        <v>427</v>
      </c>
    </row>
    <row r="119" spans="1:4" s="16" customFormat="1" ht="16.5">
      <c r="A119" s="13">
        <f t="shared" si="4"/>
        <v>108</v>
      </c>
      <c r="B119" s="31" t="s">
        <v>314</v>
      </c>
      <c r="C119" s="61">
        <v>779</v>
      </c>
      <c r="D119" s="44" t="s">
        <v>427</v>
      </c>
    </row>
    <row r="120" spans="1:4" s="16" customFormat="1" ht="16.5">
      <c r="A120" s="13">
        <f t="shared" si="4"/>
        <v>109</v>
      </c>
      <c r="B120" s="31" t="s">
        <v>315</v>
      </c>
      <c r="C120" s="61">
        <v>734</v>
      </c>
      <c r="D120" s="44" t="s">
        <v>427</v>
      </c>
    </row>
    <row r="121" spans="1:4" s="16" customFormat="1" ht="16.5">
      <c r="A121" s="13">
        <f t="shared" si="4"/>
        <v>110</v>
      </c>
      <c r="B121" s="25" t="s">
        <v>308</v>
      </c>
      <c r="C121" s="61">
        <v>376.9</v>
      </c>
      <c r="D121" s="44" t="s">
        <v>415</v>
      </c>
    </row>
    <row r="122" spans="1:4" s="16" customFormat="1" ht="16.5">
      <c r="A122" s="13">
        <f t="shared" si="4"/>
        <v>111</v>
      </c>
      <c r="B122" s="25" t="s">
        <v>309</v>
      </c>
      <c r="C122" s="61">
        <v>227</v>
      </c>
      <c r="D122" s="44" t="s">
        <v>415</v>
      </c>
    </row>
    <row r="123" spans="1:4" s="16" customFormat="1" ht="16.5">
      <c r="A123" s="13">
        <f t="shared" si="4"/>
        <v>112</v>
      </c>
      <c r="B123" s="31" t="s">
        <v>292</v>
      </c>
      <c r="C123" s="61">
        <v>1694.3</v>
      </c>
      <c r="D123" s="44" t="s">
        <v>428</v>
      </c>
    </row>
    <row r="124" spans="1:4" s="16" customFormat="1" ht="33">
      <c r="A124" s="13">
        <f t="shared" si="4"/>
        <v>113</v>
      </c>
      <c r="B124" s="25" t="s">
        <v>303</v>
      </c>
      <c r="C124" s="61">
        <f>144.9+140.1+127.9+121.7+116.9+192.5+124.1</f>
        <v>968.1</v>
      </c>
      <c r="D124" s="44" t="s">
        <v>429</v>
      </c>
    </row>
    <row r="125" spans="1:4" s="16" customFormat="1" ht="16.5">
      <c r="A125" s="13">
        <f t="shared" si="4"/>
        <v>114</v>
      </c>
      <c r="B125" s="31" t="s">
        <v>302</v>
      </c>
      <c r="C125" s="61">
        <v>35</v>
      </c>
      <c r="D125" s="44" t="s">
        <v>430</v>
      </c>
    </row>
    <row r="126" spans="1:4" s="16" customFormat="1" ht="16.5">
      <c r="A126" s="13">
        <f t="shared" si="4"/>
        <v>115</v>
      </c>
      <c r="B126" s="25" t="s">
        <v>307</v>
      </c>
      <c r="C126" s="61">
        <v>320</v>
      </c>
      <c r="D126" s="44" t="s">
        <v>431</v>
      </c>
    </row>
    <row r="127" spans="1:4" s="16" customFormat="1" ht="33">
      <c r="A127" s="13">
        <f t="shared" si="4"/>
        <v>116</v>
      </c>
      <c r="B127" s="25" t="s">
        <v>316</v>
      </c>
      <c r="C127" s="61">
        <v>2460</v>
      </c>
      <c r="D127" s="44" t="s">
        <v>431</v>
      </c>
    </row>
    <row r="128" spans="1:4" s="16" customFormat="1" ht="16.5">
      <c r="A128" s="75" t="s">
        <v>396</v>
      </c>
      <c r="B128" s="76"/>
      <c r="C128" s="58">
        <f>+SUM(C129:C148)</f>
        <v>68925.29999999999</v>
      </c>
      <c r="D128" s="43"/>
    </row>
    <row r="129" spans="1:4" s="16" customFormat="1" ht="16.5">
      <c r="A129" s="13">
        <f>+A127+1</f>
        <v>117</v>
      </c>
      <c r="B129" s="1" t="s">
        <v>349</v>
      </c>
      <c r="C129" s="59">
        <v>8138.8</v>
      </c>
      <c r="D129" s="42" t="s">
        <v>348</v>
      </c>
    </row>
    <row r="130" spans="1:4" s="23" customFormat="1" ht="16.5">
      <c r="A130" s="17">
        <f aca="true" t="shared" si="5" ref="A130:A148">+A129+1</f>
        <v>118</v>
      </c>
      <c r="B130" s="1" t="s">
        <v>362</v>
      </c>
      <c r="C130" s="59">
        <v>1316</v>
      </c>
      <c r="D130" s="42" t="s">
        <v>361</v>
      </c>
    </row>
    <row r="131" spans="1:4" s="16" customFormat="1" ht="16.5">
      <c r="A131" s="17">
        <f t="shared" si="5"/>
        <v>119</v>
      </c>
      <c r="B131" s="1" t="s">
        <v>363</v>
      </c>
      <c r="C131" s="59">
        <v>5603</v>
      </c>
      <c r="D131" s="42" t="s">
        <v>361</v>
      </c>
    </row>
    <row r="132" spans="1:4" s="16" customFormat="1" ht="16.5">
      <c r="A132" s="17">
        <f t="shared" si="5"/>
        <v>120</v>
      </c>
      <c r="B132" s="1" t="s">
        <v>365</v>
      </c>
      <c r="C132" s="59">
        <v>2758.7</v>
      </c>
      <c r="D132" s="42" t="s">
        <v>364</v>
      </c>
    </row>
    <row r="133" spans="1:4" s="16" customFormat="1" ht="16.5">
      <c r="A133" s="17">
        <f t="shared" si="5"/>
        <v>121</v>
      </c>
      <c r="B133" s="1" t="s">
        <v>339</v>
      </c>
      <c r="C133" s="59">
        <v>1674.6</v>
      </c>
      <c r="D133" s="42" t="s">
        <v>338</v>
      </c>
    </row>
    <row r="134" spans="1:4" s="16" customFormat="1" ht="16.5">
      <c r="A134" s="17">
        <f t="shared" si="5"/>
        <v>122</v>
      </c>
      <c r="B134" s="1" t="s">
        <v>340</v>
      </c>
      <c r="C134" s="59">
        <v>3691</v>
      </c>
      <c r="D134" s="42" t="s">
        <v>338</v>
      </c>
    </row>
    <row r="135" spans="1:4" s="16" customFormat="1" ht="16.5">
      <c r="A135" s="17">
        <f t="shared" si="5"/>
        <v>123</v>
      </c>
      <c r="B135" s="1" t="s">
        <v>357</v>
      </c>
      <c r="C135" s="59">
        <v>755.5</v>
      </c>
      <c r="D135" s="42" t="s">
        <v>356</v>
      </c>
    </row>
    <row r="136" spans="1:4" s="16" customFormat="1" ht="16.5">
      <c r="A136" s="17">
        <f t="shared" si="5"/>
        <v>124</v>
      </c>
      <c r="B136" s="1" t="s">
        <v>358</v>
      </c>
      <c r="C136" s="59">
        <v>3002</v>
      </c>
      <c r="D136" s="42" t="s">
        <v>356</v>
      </c>
    </row>
    <row r="137" spans="1:4" s="16" customFormat="1" ht="16.5">
      <c r="A137" s="17">
        <f t="shared" si="5"/>
        <v>125</v>
      </c>
      <c r="B137" s="1" t="s">
        <v>351</v>
      </c>
      <c r="C137" s="59">
        <v>5661</v>
      </c>
      <c r="D137" s="42" t="s">
        <v>350</v>
      </c>
    </row>
    <row r="138" spans="1:4" s="16" customFormat="1" ht="16.5">
      <c r="A138" s="17">
        <f t="shared" si="5"/>
        <v>126</v>
      </c>
      <c r="B138" s="1" t="s">
        <v>337</v>
      </c>
      <c r="C138" s="59">
        <v>7364</v>
      </c>
      <c r="D138" s="42" t="s">
        <v>336</v>
      </c>
    </row>
    <row r="139" spans="1:4" s="16" customFormat="1" ht="16.5">
      <c r="A139" s="17">
        <f t="shared" si="5"/>
        <v>127</v>
      </c>
      <c r="B139" s="1" t="s">
        <v>360</v>
      </c>
      <c r="C139" s="59">
        <v>5175.7</v>
      </c>
      <c r="D139" s="42" t="s">
        <v>359</v>
      </c>
    </row>
    <row r="140" spans="1:4" s="16" customFormat="1" ht="16.5">
      <c r="A140" s="17">
        <f t="shared" si="5"/>
        <v>128</v>
      </c>
      <c r="B140" s="1" t="s">
        <v>372</v>
      </c>
      <c r="C140" s="59">
        <v>4200</v>
      </c>
      <c r="D140" s="42" t="s">
        <v>371</v>
      </c>
    </row>
    <row r="141" spans="1:4" s="16" customFormat="1" ht="16.5">
      <c r="A141" s="17">
        <f t="shared" si="5"/>
        <v>129</v>
      </c>
      <c r="B141" s="1" t="s">
        <v>375</v>
      </c>
      <c r="C141" s="59">
        <v>3000</v>
      </c>
      <c r="D141" s="42" t="s">
        <v>374</v>
      </c>
    </row>
    <row r="142" spans="1:4" s="16" customFormat="1" ht="16.5">
      <c r="A142" s="17">
        <f t="shared" si="5"/>
        <v>130</v>
      </c>
      <c r="B142" s="1" t="s">
        <v>343</v>
      </c>
      <c r="C142" s="59">
        <v>2135.5</v>
      </c>
      <c r="D142" s="42" t="s">
        <v>352</v>
      </c>
    </row>
    <row r="143" spans="1:4" s="16" customFormat="1" ht="16.5">
      <c r="A143" s="17">
        <f t="shared" si="5"/>
        <v>131</v>
      </c>
      <c r="B143" s="1" t="s">
        <v>345</v>
      </c>
      <c r="C143" s="59">
        <v>3886.5</v>
      </c>
      <c r="D143" s="42" t="s">
        <v>344</v>
      </c>
    </row>
    <row r="144" spans="1:4" s="16" customFormat="1" ht="16.5">
      <c r="A144" s="17">
        <f t="shared" si="5"/>
        <v>132</v>
      </c>
      <c r="B144" s="1" t="s">
        <v>354</v>
      </c>
      <c r="C144" s="59">
        <v>1275.5</v>
      </c>
      <c r="D144" s="42" t="s">
        <v>353</v>
      </c>
    </row>
    <row r="145" spans="1:4" s="16" customFormat="1" ht="16.5">
      <c r="A145" s="17">
        <f t="shared" si="5"/>
        <v>133</v>
      </c>
      <c r="B145" s="1" t="s">
        <v>355</v>
      </c>
      <c r="C145" s="59">
        <v>3335.5</v>
      </c>
      <c r="D145" s="42" t="s">
        <v>353</v>
      </c>
    </row>
    <row r="146" spans="1:4" s="16" customFormat="1" ht="16.5">
      <c r="A146" s="17">
        <f t="shared" si="5"/>
        <v>134</v>
      </c>
      <c r="B146" s="1" t="s">
        <v>342</v>
      </c>
      <c r="C146" s="59">
        <v>1724</v>
      </c>
      <c r="D146" s="42" t="s">
        <v>341</v>
      </c>
    </row>
    <row r="147" spans="1:4" s="16" customFormat="1" ht="16.5">
      <c r="A147" s="17">
        <f t="shared" si="5"/>
        <v>135</v>
      </c>
      <c r="B147" s="1" t="s">
        <v>343</v>
      </c>
      <c r="C147" s="59">
        <v>2175</v>
      </c>
      <c r="D147" s="42" t="s">
        <v>341</v>
      </c>
    </row>
    <row r="148" spans="1:4" s="16" customFormat="1" ht="16.5">
      <c r="A148" s="17">
        <f t="shared" si="5"/>
        <v>136</v>
      </c>
      <c r="B148" s="1" t="s">
        <v>347</v>
      </c>
      <c r="C148" s="59">
        <v>2053</v>
      </c>
      <c r="D148" s="42" t="s">
        <v>346</v>
      </c>
    </row>
    <row r="149" spans="1:4" s="16" customFormat="1" ht="16.5">
      <c r="A149" s="75" t="s">
        <v>397</v>
      </c>
      <c r="B149" s="76"/>
      <c r="C149" s="58">
        <f>+C150</f>
        <v>13515.8</v>
      </c>
      <c r="D149" s="43"/>
    </row>
    <row r="150" spans="1:4" s="16" customFormat="1" ht="16.5">
      <c r="A150" s="13">
        <f>+A148+1</f>
        <v>137</v>
      </c>
      <c r="B150" s="33" t="s">
        <v>16</v>
      </c>
      <c r="C150" s="59">
        <v>13515.8</v>
      </c>
      <c r="D150" s="40" t="s">
        <v>17</v>
      </c>
    </row>
    <row r="151" spans="1:4" s="16" customFormat="1" ht="16.5">
      <c r="A151" s="75" t="s">
        <v>403</v>
      </c>
      <c r="B151" s="76"/>
      <c r="C151" s="58">
        <f>+C152</f>
        <v>3749.7</v>
      </c>
      <c r="D151" s="43"/>
    </row>
    <row r="152" spans="1:4" s="16" customFormat="1" ht="16.5">
      <c r="A152" s="13">
        <f>+A150+1</f>
        <v>138</v>
      </c>
      <c r="B152" s="34" t="s">
        <v>401</v>
      </c>
      <c r="C152" s="59">
        <v>3749.7</v>
      </c>
      <c r="D152" s="45" t="s">
        <v>402</v>
      </c>
    </row>
    <row r="153" spans="1:4" s="16" customFormat="1" ht="16.5">
      <c r="A153" s="77" t="s">
        <v>404</v>
      </c>
      <c r="B153" s="77"/>
      <c r="C153" s="58">
        <f>+SUM(C154:C167)</f>
        <v>67561.70000000001</v>
      </c>
      <c r="D153" s="43"/>
    </row>
    <row r="154" spans="1:4" s="16" customFormat="1" ht="16.5">
      <c r="A154" s="13">
        <f>+A152+1</f>
        <v>139</v>
      </c>
      <c r="B154" s="21" t="s">
        <v>468</v>
      </c>
      <c r="C154" s="59">
        <v>4000</v>
      </c>
      <c r="D154" s="40" t="s">
        <v>466</v>
      </c>
    </row>
    <row r="155" spans="1:4" s="16" customFormat="1" ht="16.5">
      <c r="A155" s="13">
        <f>+A154+1</f>
        <v>140</v>
      </c>
      <c r="B155" s="21" t="s">
        <v>469</v>
      </c>
      <c r="C155" s="59">
        <v>3000</v>
      </c>
      <c r="D155" s="40" t="s">
        <v>466</v>
      </c>
    </row>
    <row r="156" spans="1:4" s="16" customFormat="1" ht="16.5">
      <c r="A156" s="13">
        <f>+A155+1</f>
        <v>141</v>
      </c>
      <c r="B156" s="21" t="s">
        <v>470</v>
      </c>
      <c r="C156" s="59">
        <v>207</v>
      </c>
      <c r="D156" s="40" t="s">
        <v>466</v>
      </c>
    </row>
    <row r="157" spans="1:4" s="16" customFormat="1" ht="16.5">
      <c r="A157" s="13">
        <f>+A156+1</f>
        <v>142</v>
      </c>
      <c r="B157" s="37" t="s">
        <v>471</v>
      </c>
      <c r="C157" s="59">
        <v>1320</v>
      </c>
      <c r="D157" s="40" t="s">
        <v>466</v>
      </c>
    </row>
    <row r="158" spans="1:4" s="16" customFormat="1" ht="16.5">
      <c r="A158" s="13">
        <f>+A157+1</f>
        <v>143</v>
      </c>
      <c r="B158" s="37" t="s">
        <v>460</v>
      </c>
      <c r="C158" s="59">
        <v>4200</v>
      </c>
      <c r="D158" s="40" t="s">
        <v>459</v>
      </c>
    </row>
    <row r="159" spans="1:4" s="16" customFormat="1" ht="16.5">
      <c r="A159" s="13">
        <f>+A158+1</f>
        <v>144</v>
      </c>
      <c r="B159" s="21" t="s">
        <v>461</v>
      </c>
      <c r="C159" s="59">
        <v>3450</v>
      </c>
      <c r="D159" s="40" t="s">
        <v>459</v>
      </c>
    </row>
    <row r="160" spans="1:4" s="16" customFormat="1" ht="16.5">
      <c r="A160" s="13">
        <f>+A158+1</f>
        <v>144</v>
      </c>
      <c r="B160" s="21" t="s">
        <v>450</v>
      </c>
      <c r="C160" s="59">
        <v>23241.1</v>
      </c>
      <c r="D160" s="40" t="s">
        <v>449</v>
      </c>
    </row>
    <row r="161" spans="1:4" s="16" customFormat="1" ht="16.5">
      <c r="A161" s="13">
        <f aca="true" t="shared" si="6" ref="A161:A167">+A160+1</f>
        <v>145</v>
      </c>
      <c r="B161" s="21" t="s">
        <v>454</v>
      </c>
      <c r="C161" s="59">
        <v>1400</v>
      </c>
      <c r="D161" s="40" t="s">
        <v>449</v>
      </c>
    </row>
    <row r="162" spans="1:4" s="16" customFormat="1" ht="16.5">
      <c r="A162" s="13">
        <f t="shared" si="6"/>
        <v>146</v>
      </c>
      <c r="B162" s="37" t="s">
        <v>456</v>
      </c>
      <c r="C162" s="59">
        <v>11143.5</v>
      </c>
      <c r="D162" s="40" t="s">
        <v>455</v>
      </c>
    </row>
    <row r="163" spans="1:4" s="16" customFormat="1" ht="16.5">
      <c r="A163" s="13">
        <f t="shared" si="6"/>
        <v>147</v>
      </c>
      <c r="B163" s="21" t="s">
        <v>493</v>
      </c>
      <c r="C163" s="59">
        <v>2000</v>
      </c>
      <c r="D163" s="40" t="s">
        <v>492</v>
      </c>
    </row>
    <row r="164" spans="1:4" s="16" customFormat="1" ht="16.5">
      <c r="A164" s="13">
        <f t="shared" si="6"/>
        <v>148</v>
      </c>
      <c r="B164" s="21" t="s">
        <v>481</v>
      </c>
      <c r="C164" s="59">
        <v>10000</v>
      </c>
      <c r="D164" s="40" t="s">
        <v>480</v>
      </c>
    </row>
    <row r="165" spans="1:4" s="16" customFormat="1" ht="16.5">
      <c r="A165" s="13">
        <f t="shared" si="6"/>
        <v>149</v>
      </c>
      <c r="B165" s="37" t="s">
        <v>496</v>
      </c>
      <c r="C165" s="59">
        <v>2520</v>
      </c>
      <c r="D165" s="40" t="s">
        <v>495</v>
      </c>
    </row>
    <row r="166" spans="1:4" s="16" customFormat="1" ht="16.5">
      <c r="A166" s="13">
        <f t="shared" si="6"/>
        <v>150</v>
      </c>
      <c r="B166" s="21" t="s">
        <v>479</v>
      </c>
      <c r="C166" s="59">
        <v>280.1</v>
      </c>
      <c r="D166" s="40" t="s">
        <v>475</v>
      </c>
    </row>
    <row r="167" spans="1:4" s="16" customFormat="1" ht="16.5">
      <c r="A167" s="13">
        <f t="shared" si="6"/>
        <v>151</v>
      </c>
      <c r="B167" s="21" t="s">
        <v>491</v>
      </c>
      <c r="C167" s="59">
        <v>800</v>
      </c>
      <c r="D167" s="40" t="s">
        <v>490</v>
      </c>
    </row>
    <row r="168" spans="1:4" s="15" customFormat="1" ht="16.5">
      <c r="A168" s="77" t="s">
        <v>516</v>
      </c>
      <c r="B168" s="77"/>
      <c r="C168" s="57">
        <f>+SUM(C169:C178)</f>
        <v>154564.3</v>
      </c>
      <c r="D168" s="46"/>
    </row>
    <row r="169" spans="1:4" s="16" customFormat="1" ht="16.5">
      <c r="A169" s="13">
        <f>+A167+1</f>
        <v>152</v>
      </c>
      <c r="B169" s="20" t="s">
        <v>504</v>
      </c>
      <c r="C169" s="59">
        <v>1100</v>
      </c>
      <c r="D169" s="50" t="s">
        <v>222</v>
      </c>
    </row>
    <row r="170" spans="1:4" s="16" customFormat="1" ht="16.5">
      <c r="A170" s="13">
        <f>+A169+1</f>
        <v>153</v>
      </c>
      <c r="B170" s="20" t="s">
        <v>505</v>
      </c>
      <c r="C170" s="59">
        <v>800</v>
      </c>
      <c r="D170" s="50" t="s">
        <v>431</v>
      </c>
    </row>
    <row r="171" spans="1:4" s="16" customFormat="1" ht="16.5">
      <c r="A171" s="13">
        <f aca="true" t="shared" si="7" ref="A171:A178">+A170+1</f>
        <v>154</v>
      </c>
      <c r="B171" s="20" t="s">
        <v>506</v>
      </c>
      <c r="C171" s="59">
        <v>24099.7</v>
      </c>
      <c r="D171" s="50" t="s">
        <v>431</v>
      </c>
    </row>
    <row r="172" spans="1:4" s="15" customFormat="1" ht="16.5">
      <c r="A172" s="13">
        <f t="shared" si="7"/>
        <v>155</v>
      </c>
      <c r="B172" s="51" t="s">
        <v>507</v>
      </c>
      <c r="C172" s="59">
        <v>599.7</v>
      </c>
      <c r="D172" s="50" t="s">
        <v>535</v>
      </c>
    </row>
    <row r="173" spans="1:4" s="16" customFormat="1" ht="16.5">
      <c r="A173" s="13">
        <f t="shared" si="7"/>
        <v>156</v>
      </c>
      <c r="B173" s="51" t="s">
        <v>512</v>
      </c>
      <c r="C173" s="59">
        <v>110.7</v>
      </c>
      <c r="D173" s="50" t="s">
        <v>538</v>
      </c>
    </row>
    <row r="174" spans="1:4" s="16" customFormat="1" ht="16.5">
      <c r="A174" s="13">
        <f t="shared" si="7"/>
        <v>157</v>
      </c>
      <c r="B174" s="51" t="s">
        <v>513</v>
      </c>
      <c r="C174" s="59">
        <v>82.8</v>
      </c>
      <c r="D174" s="50" t="s">
        <v>538</v>
      </c>
    </row>
    <row r="175" spans="1:4" s="16" customFormat="1" ht="16.5">
      <c r="A175" s="13">
        <f t="shared" si="7"/>
        <v>158</v>
      </c>
      <c r="B175" s="51" t="s">
        <v>514</v>
      </c>
      <c r="C175" s="59">
        <v>132</v>
      </c>
      <c r="D175" s="50" t="s">
        <v>538</v>
      </c>
    </row>
    <row r="176" spans="1:4" s="16" customFormat="1" ht="16.5">
      <c r="A176" s="13">
        <f t="shared" si="7"/>
        <v>159</v>
      </c>
      <c r="B176" s="20" t="s">
        <v>515</v>
      </c>
      <c r="C176" s="59">
        <v>1841.4</v>
      </c>
      <c r="D176" s="50" t="s">
        <v>431</v>
      </c>
    </row>
    <row r="177" spans="1:4" s="16" customFormat="1" ht="16.5">
      <c r="A177" s="13">
        <f t="shared" si="7"/>
        <v>160</v>
      </c>
      <c r="B177" s="52" t="s">
        <v>520</v>
      </c>
      <c r="C177" s="59">
        <v>100918</v>
      </c>
      <c r="D177" s="47" t="s">
        <v>473</v>
      </c>
    </row>
    <row r="178" spans="1:4" s="16" customFormat="1" ht="16.5">
      <c r="A178" s="13">
        <f t="shared" si="7"/>
        <v>161</v>
      </c>
      <c r="B178" s="52" t="s">
        <v>521</v>
      </c>
      <c r="C178" s="59">
        <f>21142+3738</f>
        <v>24880</v>
      </c>
      <c r="D178" s="47" t="s">
        <v>241</v>
      </c>
    </row>
    <row r="179" spans="1:4" s="16" customFormat="1" ht="16.5">
      <c r="A179" s="10" t="s">
        <v>407</v>
      </c>
      <c r="B179" s="10" t="s">
        <v>546</v>
      </c>
      <c r="C179" s="57">
        <f>+C180+C199+C235+C273+C292+C302+C306+C309+C324</f>
        <v>984887.9349999999</v>
      </c>
      <c r="D179" s="40"/>
    </row>
    <row r="180" spans="1:4" s="16" customFormat="1" ht="16.5">
      <c r="A180" s="77" t="s">
        <v>56</v>
      </c>
      <c r="B180" s="77"/>
      <c r="C180" s="58">
        <f>+SUM(C181:C198)</f>
        <v>148000</v>
      </c>
      <c r="D180" s="41"/>
    </row>
    <row r="181" spans="1:4" s="15" customFormat="1" ht="16.5">
      <c r="A181" s="13">
        <v>1</v>
      </c>
      <c r="B181" s="1" t="s">
        <v>24</v>
      </c>
      <c r="C181" s="56">
        <v>10000</v>
      </c>
      <c r="D181" s="40" t="s">
        <v>13</v>
      </c>
    </row>
    <row r="182" spans="1:4" s="16" customFormat="1" ht="16.5">
      <c r="A182" s="13">
        <f aca="true" t="shared" si="8" ref="A182:A198">+A181+1</f>
        <v>2</v>
      </c>
      <c r="B182" s="1" t="s">
        <v>25</v>
      </c>
      <c r="C182" s="56">
        <v>5000</v>
      </c>
      <c r="D182" s="40" t="s">
        <v>13</v>
      </c>
    </row>
    <row r="183" spans="1:4" s="16" customFormat="1" ht="16.5">
      <c r="A183" s="13">
        <f t="shared" si="8"/>
        <v>3</v>
      </c>
      <c r="B183" s="1" t="s">
        <v>43</v>
      </c>
      <c r="C183" s="56">
        <v>6000</v>
      </c>
      <c r="D183" s="42" t="s">
        <v>1</v>
      </c>
    </row>
    <row r="184" spans="1:4" s="16" customFormat="1" ht="16.5">
      <c r="A184" s="13">
        <f t="shared" si="8"/>
        <v>4</v>
      </c>
      <c r="B184" s="1" t="s">
        <v>44</v>
      </c>
      <c r="C184" s="56">
        <v>10000</v>
      </c>
      <c r="D184" s="42" t="s">
        <v>1</v>
      </c>
    </row>
    <row r="185" spans="1:4" s="16" customFormat="1" ht="16.5">
      <c r="A185" s="13">
        <f t="shared" si="8"/>
        <v>5</v>
      </c>
      <c r="B185" s="1" t="s">
        <v>34</v>
      </c>
      <c r="C185" s="56">
        <v>12000</v>
      </c>
      <c r="D185" s="42" t="s">
        <v>3</v>
      </c>
    </row>
    <row r="186" spans="1:4" s="16" customFormat="1" ht="16.5">
      <c r="A186" s="13">
        <f t="shared" si="8"/>
        <v>6</v>
      </c>
      <c r="B186" s="1" t="s">
        <v>35</v>
      </c>
      <c r="C186" s="56">
        <v>10000</v>
      </c>
      <c r="D186" s="42" t="s">
        <v>3</v>
      </c>
    </row>
    <row r="187" spans="1:4" s="16" customFormat="1" ht="16.5">
      <c r="A187" s="13">
        <f t="shared" si="8"/>
        <v>7</v>
      </c>
      <c r="B187" s="1" t="s">
        <v>25</v>
      </c>
      <c r="C187" s="56">
        <v>10000</v>
      </c>
      <c r="D187" s="42" t="s">
        <v>3</v>
      </c>
    </row>
    <row r="188" spans="1:4" s="16" customFormat="1" ht="16.5">
      <c r="A188" s="13">
        <f t="shared" si="8"/>
        <v>8</v>
      </c>
      <c r="B188" s="1" t="s">
        <v>36</v>
      </c>
      <c r="C188" s="56">
        <v>21000</v>
      </c>
      <c r="D188" s="42" t="s">
        <v>3</v>
      </c>
    </row>
    <row r="189" spans="1:4" s="16" customFormat="1" ht="16.5">
      <c r="A189" s="13">
        <f t="shared" si="8"/>
        <v>9</v>
      </c>
      <c r="B189" s="1" t="s">
        <v>41</v>
      </c>
      <c r="C189" s="56">
        <v>5400</v>
      </c>
      <c r="D189" s="42" t="s">
        <v>2</v>
      </c>
    </row>
    <row r="190" spans="1:4" s="16" customFormat="1" ht="16.5">
      <c r="A190" s="13">
        <f t="shared" si="8"/>
        <v>10</v>
      </c>
      <c r="B190" s="1" t="s">
        <v>27</v>
      </c>
      <c r="C190" s="56">
        <v>5000</v>
      </c>
      <c r="D190" s="42" t="s">
        <v>5</v>
      </c>
    </row>
    <row r="191" spans="1:4" s="16" customFormat="1" ht="16.5">
      <c r="A191" s="13">
        <f t="shared" si="8"/>
        <v>11</v>
      </c>
      <c r="B191" s="1" t="s">
        <v>29</v>
      </c>
      <c r="C191" s="56">
        <v>4500</v>
      </c>
      <c r="D191" s="42" t="s">
        <v>5</v>
      </c>
    </row>
    <row r="192" spans="1:4" s="16" customFormat="1" ht="16.5">
      <c r="A192" s="13">
        <f t="shared" si="8"/>
        <v>12</v>
      </c>
      <c r="B192" s="1" t="s">
        <v>30</v>
      </c>
      <c r="C192" s="56">
        <v>1100</v>
      </c>
      <c r="D192" s="42" t="s">
        <v>5</v>
      </c>
    </row>
    <row r="193" spans="1:4" s="16" customFormat="1" ht="16.5">
      <c r="A193" s="13">
        <f t="shared" si="8"/>
        <v>13</v>
      </c>
      <c r="B193" s="1" t="s">
        <v>31</v>
      </c>
      <c r="C193" s="56">
        <v>10000</v>
      </c>
      <c r="D193" s="42" t="s">
        <v>5</v>
      </c>
    </row>
    <row r="194" spans="1:4" s="16" customFormat="1" ht="16.5">
      <c r="A194" s="13">
        <f t="shared" si="8"/>
        <v>14</v>
      </c>
      <c r="B194" s="1" t="s">
        <v>39</v>
      </c>
      <c r="C194" s="56">
        <v>1000</v>
      </c>
      <c r="D194" s="42" t="s">
        <v>37</v>
      </c>
    </row>
    <row r="195" spans="1:4" s="16" customFormat="1" ht="16.5">
      <c r="A195" s="13">
        <f t="shared" si="8"/>
        <v>15</v>
      </c>
      <c r="B195" s="1" t="s">
        <v>40</v>
      </c>
      <c r="C195" s="56">
        <v>2500</v>
      </c>
      <c r="D195" s="42" t="s">
        <v>37</v>
      </c>
    </row>
    <row r="196" spans="1:4" s="16" customFormat="1" ht="16.5">
      <c r="A196" s="13">
        <f t="shared" si="8"/>
        <v>16</v>
      </c>
      <c r="B196" s="1" t="s">
        <v>51</v>
      </c>
      <c r="C196" s="56">
        <v>3500</v>
      </c>
      <c r="D196" s="42" t="s">
        <v>50</v>
      </c>
    </row>
    <row r="197" spans="1:4" s="16" customFormat="1" ht="16.5">
      <c r="A197" s="13">
        <f t="shared" si="8"/>
        <v>17</v>
      </c>
      <c r="B197" s="1" t="s">
        <v>52</v>
      </c>
      <c r="C197" s="56">
        <v>10000</v>
      </c>
      <c r="D197" s="42" t="s">
        <v>50</v>
      </c>
    </row>
    <row r="198" spans="1:4" s="16" customFormat="1" ht="33">
      <c r="A198" s="13">
        <f t="shared" si="8"/>
        <v>18</v>
      </c>
      <c r="B198" s="1" t="s">
        <v>55</v>
      </c>
      <c r="C198" s="56">
        <v>21000</v>
      </c>
      <c r="D198" s="42" t="s">
        <v>50</v>
      </c>
    </row>
    <row r="199" spans="1:4" s="16" customFormat="1" ht="16.5">
      <c r="A199" s="77" t="s">
        <v>220</v>
      </c>
      <c r="B199" s="77"/>
      <c r="C199" s="58">
        <f>+SUM(C200:C234)</f>
        <v>463325.5</v>
      </c>
      <c r="D199" s="43"/>
    </row>
    <row r="200" spans="1:4" s="16" customFormat="1" ht="16.5">
      <c r="A200" s="17">
        <f>+A198+1</f>
        <v>19</v>
      </c>
      <c r="B200" s="20" t="s">
        <v>150</v>
      </c>
      <c r="C200" s="56">
        <v>80000</v>
      </c>
      <c r="D200" s="40" t="s">
        <v>422</v>
      </c>
    </row>
    <row r="201" spans="1:4" s="16" customFormat="1" ht="16.5">
      <c r="A201" s="17">
        <f aca="true" t="shared" si="9" ref="A201:A234">+A200+1</f>
        <v>20</v>
      </c>
      <c r="B201" s="18" t="s">
        <v>152</v>
      </c>
      <c r="C201" s="56">
        <v>4000</v>
      </c>
      <c r="D201" s="40" t="s">
        <v>149</v>
      </c>
    </row>
    <row r="202" spans="1:4" s="16" customFormat="1" ht="16.5">
      <c r="A202" s="17">
        <f t="shared" si="9"/>
        <v>21</v>
      </c>
      <c r="B202" s="18" t="s">
        <v>169</v>
      </c>
      <c r="C202" s="56">
        <v>3500</v>
      </c>
      <c r="D202" s="40" t="s">
        <v>149</v>
      </c>
    </row>
    <row r="203" spans="1:4" s="16" customFormat="1" ht="16.5">
      <c r="A203" s="17">
        <f t="shared" si="9"/>
        <v>22</v>
      </c>
      <c r="B203" s="18" t="s">
        <v>170</v>
      </c>
      <c r="C203" s="56">
        <v>1000</v>
      </c>
      <c r="D203" s="40" t="s">
        <v>149</v>
      </c>
    </row>
    <row r="204" spans="1:4" s="16" customFormat="1" ht="16.5">
      <c r="A204" s="17">
        <f t="shared" si="9"/>
        <v>23</v>
      </c>
      <c r="B204" s="20" t="s">
        <v>174</v>
      </c>
      <c r="C204" s="56">
        <v>20000</v>
      </c>
      <c r="D204" s="40" t="s">
        <v>142</v>
      </c>
    </row>
    <row r="205" spans="1:4" s="16" customFormat="1" ht="16.5">
      <c r="A205" s="17">
        <f t="shared" si="9"/>
        <v>24</v>
      </c>
      <c r="B205" s="18" t="s">
        <v>177</v>
      </c>
      <c r="C205" s="56">
        <v>3047.7</v>
      </c>
      <c r="D205" s="40" t="s">
        <v>142</v>
      </c>
    </row>
    <row r="206" spans="1:4" s="16" customFormat="1" ht="16.5">
      <c r="A206" s="17">
        <f t="shared" si="9"/>
        <v>25</v>
      </c>
      <c r="B206" s="18" t="s">
        <v>179</v>
      </c>
      <c r="C206" s="56">
        <v>4577.8</v>
      </c>
      <c r="D206" s="40" t="s">
        <v>142</v>
      </c>
    </row>
    <row r="207" spans="1:4" s="16" customFormat="1" ht="16.5">
      <c r="A207" s="17">
        <f t="shared" si="9"/>
        <v>26</v>
      </c>
      <c r="B207" s="18" t="s">
        <v>187</v>
      </c>
      <c r="C207" s="56">
        <v>2000</v>
      </c>
      <c r="D207" s="40" t="s">
        <v>147</v>
      </c>
    </row>
    <row r="208" spans="1:4" s="16" customFormat="1" ht="16.5">
      <c r="A208" s="17">
        <f t="shared" si="9"/>
        <v>27</v>
      </c>
      <c r="B208" s="18" t="s">
        <v>188</v>
      </c>
      <c r="C208" s="56">
        <v>5000</v>
      </c>
      <c r="D208" s="40" t="s">
        <v>147</v>
      </c>
    </row>
    <row r="209" spans="1:4" s="16" customFormat="1" ht="16.5">
      <c r="A209" s="17">
        <f t="shared" si="9"/>
        <v>28</v>
      </c>
      <c r="B209" s="18" t="s">
        <v>192</v>
      </c>
      <c r="C209" s="56">
        <v>2100</v>
      </c>
      <c r="D209" s="40" t="s">
        <v>147</v>
      </c>
    </row>
    <row r="210" spans="1:4" s="16" customFormat="1" ht="16.5">
      <c r="A210" s="17">
        <f t="shared" si="9"/>
        <v>29</v>
      </c>
      <c r="B210" s="18" t="s">
        <v>200</v>
      </c>
      <c r="C210" s="56">
        <v>3000</v>
      </c>
      <c r="D210" s="40" t="s">
        <v>147</v>
      </c>
    </row>
    <row r="211" spans="1:4" ht="16.5">
      <c r="A211" s="17">
        <f t="shared" si="9"/>
        <v>30</v>
      </c>
      <c r="B211" s="18" t="s">
        <v>201</v>
      </c>
      <c r="C211" s="56">
        <v>7000</v>
      </c>
      <c r="D211" s="40" t="s">
        <v>147</v>
      </c>
    </row>
    <row r="212" spans="1:4" ht="16.5">
      <c r="A212" s="17">
        <f t="shared" si="9"/>
        <v>31</v>
      </c>
      <c r="B212" s="18" t="s">
        <v>212</v>
      </c>
      <c r="C212" s="56">
        <v>2000</v>
      </c>
      <c r="D212" s="40" t="s">
        <v>148</v>
      </c>
    </row>
    <row r="213" spans="1:4" ht="16.5">
      <c r="A213" s="17">
        <f t="shared" si="9"/>
        <v>32</v>
      </c>
      <c r="B213" s="18" t="s">
        <v>109</v>
      </c>
      <c r="C213" s="56">
        <v>2000</v>
      </c>
      <c r="D213" s="40" t="s">
        <v>148</v>
      </c>
    </row>
    <row r="214" spans="1:4" ht="16.5">
      <c r="A214" s="17">
        <f t="shared" si="9"/>
        <v>33</v>
      </c>
      <c r="B214" s="18" t="s">
        <v>110</v>
      </c>
      <c r="C214" s="56">
        <v>5000</v>
      </c>
      <c r="D214" s="40" t="s">
        <v>148</v>
      </c>
    </row>
    <row r="215" spans="1:4" ht="16.5">
      <c r="A215" s="17">
        <f t="shared" si="9"/>
        <v>34</v>
      </c>
      <c r="B215" s="18" t="s">
        <v>111</v>
      </c>
      <c r="C215" s="56">
        <v>2500</v>
      </c>
      <c r="D215" s="40" t="s">
        <v>148</v>
      </c>
    </row>
    <row r="216" spans="1:4" ht="16.5">
      <c r="A216" s="17">
        <f t="shared" si="9"/>
        <v>35</v>
      </c>
      <c r="B216" s="18" t="s">
        <v>106</v>
      </c>
      <c r="C216" s="56">
        <v>4000</v>
      </c>
      <c r="D216" s="40" t="s">
        <v>146</v>
      </c>
    </row>
    <row r="217" spans="1:4" ht="16.5">
      <c r="A217" s="17">
        <f t="shared" si="9"/>
        <v>36</v>
      </c>
      <c r="B217" s="18" t="s">
        <v>107</v>
      </c>
      <c r="C217" s="56">
        <v>300</v>
      </c>
      <c r="D217" s="40" t="s">
        <v>146</v>
      </c>
    </row>
    <row r="218" spans="1:4" ht="16.5">
      <c r="A218" s="17">
        <f t="shared" si="9"/>
        <v>37</v>
      </c>
      <c r="B218" s="18" t="s">
        <v>108</v>
      </c>
      <c r="C218" s="56">
        <v>3000</v>
      </c>
      <c r="D218" s="40" t="s">
        <v>146</v>
      </c>
    </row>
    <row r="219" spans="1:4" ht="16.5">
      <c r="A219" s="17">
        <f t="shared" si="9"/>
        <v>38</v>
      </c>
      <c r="B219" s="18" t="s">
        <v>95</v>
      </c>
      <c r="C219" s="56">
        <v>1300</v>
      </c>
      <c r="D219" s="40" t="s">
        <v>140</v>
      </c>
    </row>
    <row r="220" spans="1:4" ht="16.5">
      <c r="A220" s="17">
        <f t="shared" si="9"/>
        <v>39</v>
      </c>
      <c r="B220" s="18" t="s">
        <v>96</v>
      </c>
      <c r="C220" s="56">
        <v>1000</v>
      </c>
      <c r="D220" s="40" t="s">
        <v>140</v>
      </c>
    </row>
    <row r="221" spans="1:4" ht="16.5">
      <c r="A221" s="17">
        <f t="shared" si="9"/>
        <v>40</v>
      </c>
      <c r="B221" s="18" t="s">
        <v>92</v>
      </c>
      <c r="C221" s="56">
        <v>8000</v>
      </c>
      <c r="D221" s="40" t="s">
        <v>448</v>
      </c>
    </row>
    <row r="222" spans="1:4" ht="16.5">
      <c r="A222" s="17">
        <f t="shared" si="9"/>
        <v>41</v>
      </c>
      <c r="B222" s="19" t="s">
        <v>60</v>
      </c>
      <c r="C222" s="56">
        <v>120000</v>
      </c>
      <c r="D222" s="40" t="s">
        <v>135</v>
      </c>
    </row>
    <row r="223" spans="1:4" ht="16.5">
      <c r="A223" s="17">
        <f t="shared" si="9"/>
        <v>42</v>
      </c>
      <c r="B223" s="18" t="s">
        <v>61</v>
      </c>
      <c r="C223" s="56">
        <v>80000</v>
      </c>
      <c r="D223" s="40" t="s">
        <v>135</v>
      </c>
    </row>
    <row r="224" spans="1:4" ht="16.5">
      <c r="A224" s="17">
        <f t="shared" si="9"/>
        <v>43</v>
      </c>
      <c r="B224" s="18" t="s">
        <v>97</v>
      </c>
      <c r="C224" s="56">
        <v>8500</v>
      </c>
      <c r="D224" s="40" t="s">
        <v>144</v>
      </c>
    </row>
    <row r="225" spans="1:4" ht="16.5">
      <c r="A225" s="17">
        <f t="shared" si="9"/>
        <v>44</v>
      </c>
      <c r="B225" s="18" t="s">
        <v>98</v>
      </c>
      <c r="C225" s="56">
        <v>7500</v>
      </c>
      <c r="D225" s="40" t="s">
        <v>144</v>
      </c>
    </row>
    <row r="226" spans="1:4" ht="16.5">
      <c r="A226" s="17">
        <f t="shared" si="9"/>
        <v>45</v>
      </c>
      <c r="B226" s="18" t="s">
        <v>99</v>
      </c>
      <c r="C226" s="56">
        <v>6000</v>
      </c>
      <c r="D226" s="40" t="s">
        <v>144</v>
      </c>
    </row>
    <row r="227" spans="1:4" ht="16.5">
      <c r="A227" s="17">
        <f t="shared" si="9"/>
        <v>46</v>
      </c>
      <c r="B227" s="18" t="s">
        <v>100</v>
      </c>
      <c r="C227" s="56">
        <v>3500</v>
      </c>
      <c r="D227" s="40" t="s">
        <v>144</v>
      </c>
    </row>
    <row r="228" spans="1:4" ht="16.5">
      <c r="A228" s="17">
        <f t="shared" si="9"/>
        <v>47</v>
      </c>
      <c r="B228" s="18" t="s">
        <v>101</v>
      </c>
      <c r="C228" s="56">
        <v>10000</v>
      </c>
      <c r="D228" s="40" t="s">
        <v>144</v>
      </c>
    </row>
    <row r="229" spans="1:4" ht="16.5">
      <c r="A229" s="17">
        <f t="shared" si="9"/>
        <v>48</v>
      </c>
      <c r="B229" s="18" t="s">
        <v>93</v>
      </c>
      <c r="C229" s="56">
        <v>10000</v>
      </c>
      <c r="D229" s="40" t="s">
        <v>138</v>
      </c>
    </row>
    <row r="230" spans="1:4" ht="16.5">
      <c r="A230" s="17">
        <f t="shared" si="9"/>
        <v>49</v>
      </c>
      <c r="B230" s="18" t="s">
        <v>94</v>
      </c>
      <c r="C230" s="56">
        <v>12000</v>
      </c>
      <c r="D230" s="40" t="s">
        <v>138</v>
      </c>
    </row>
    <row r="231" spans="1:4" ht="16.5">
      <c r="A231" s="17">
        <f t="shared" si="9"/>
        <v>50</v>
      </c>
      <c r="B231" s="18" t="s">
        <v>102</v>
      </c>
      <c r="C231" s="56">
        <v>10000</v>
      </c>
      <c r="D231" s="40" t="s">
        <v>145</v>
      </c>
    </row>
    <row r="232" spans="1:4" ht="16.5">
      <c r="A232" s="17">
        <f t="shared" si="9"/>
        <v>51</v>
      </c>
      <c r="B232" s="18" t="s">
        <v>103</v>
      </c>
      <c r="C232" s="56">
        <v>10000</v>
      </c>
      <c r="D232" s="40" t="s">
        <v>145</v>
      </c>
    </row>
    <row r="233" spans="1:4" ht="16.5">
      <c r="A233" s="17">
        <f t="shared" si="9"/>
        <v>52</v>
      </c>
      <c r="B233" s="18" t="s">
        <v>104</v>
      </c>
      <c r="C233" s="56">
        <v>20000</v>
      </c>
      <c r="D233" s="40" t="s">
        <v>145</v>
      </c>
    </row>
    <row r="234" spans="1:4" ht="16.5">
      <c r="A234" s="17">
        <f t="shared" si="9"/>
        <v>53</v>
      </c>
      <c r="B234" s="18" t="s">
        <v>105</v>
      </c>
      <c r="C234" s="56">
        <v>1500</v>
      </c>
      <c r="D234" s="40" t="s">
        <v>145</v>
      </c>
    </row>
    <row r="235" spans="1:4" ht="16.5">
      <c r="A235" s="77" t="s">
        <v>221</v>
      </c>
      <c r="B235" s="77"/>
      <c r="C235" s="58">
        <f>+SUM(C236:C272)</f>
        <v>119603.3</v>
      </c>
      <c r="D235" s="43"/>
    </row>
    <row r="236" spans="1:4" ht="16.5">
      <c r="A236" s="13">
        <f>+A234+1</f>
        <v>54</v>
      </c>
      <c r="B236" s="20" t="s">
        <v>184</v>
      </c>
      <c r="C236" s="70">
        <v>6644</v>
      </c>
      <c r="D236" s="71" t="s">
        <v>524</v>
      </c>
    </row>
    <row r="237" spans="1:4" ht="16.5">
      <c r="A237" s="13">
        <f aca="true" t="shared" si="10" ref="A237:A250">+A236+1</f>
        <v>55</v>
      </c>
      <c r="B237" s="20" t="s">
        <v>185</v>
      </c>
      <c r="C237" s="70">
        <v>5511</v>
      </c>
      <c r="D237" s="71" t="s">
        <v>524</v>
      </c>
    </row>
    <row r="238" spans="1:4" ht="16.5">
      <c r="A238" s="13">
        <f t="shared" si="10"/>
        <v>56</v>
      </c>
      <c r="B238" s="18" t="s">
        <v>175</v>
      </c>
      <c r="C238" s="70">
        <v>4173.5</v>
      </c>
      <c r="D238" s="71" t="s">
        <v>531</v>
      </c>
    </row>
    <row r="239" spans="1:4" ht="16.5">
      <c r="A239" s="13">
        <f t="shared" si="10"/>
        <v>57</v>
      </c>
      <c r="B239" s="18" t="s">
        <v>186</v>
      </c>
      <c r="C239" s="70">
        <v>5062.2</v>
      </c>
      <c r="D239" s="71" t="s">
        <v>525</v>
      </c>
    </row>
    <row r="240" spans="1:4" ht="16.5">
      <c r="A240" s="13">
        <f t="shared" si="10"/>
        <v>58</v>
      </c>
      <c r="B240" s="18" t="s">
        <v>163</v>
      </c>
      <c r="C240" s="70">
        <v>3660</v>
      </c>
      <c r="D240" s="71" t="s">
        <v>522</v>
      </c>
    </row>
    <row r="241" spans="1:4" ht="16.5">
      <c r="A241" s="13">
        <f t="shared" si="10"/>
        <v>59</v>
      </c>
      <c r="B241" s="18" t="s">
        <v>164</v>
      </c>
      <c r="C241" s="70">
        <v>2923</v>
      </c>
      <c r="D241" s="71" t="s">
        <v>522</v>
      </c>
    </row>
    <row r="242" spans="1:4" ht="16.5">
      <c r="A242" s="13">
        <f t="shared" si="10"/>
        <v>60</v>
      </c>
      <c r="B242" s="19" t="s">
        <v>165</v>
      </c>
      <c r="C242" s="70">
        <v>460</v>
      </c>
      <c r="D242" s="71" t="s">
        <v>522</v>
      </c>
    </row>
    <row r="243" spans="1:4" ht="16.5">
      <c r="A243" s="13">
        <f t="shared" si="10"/>
        <v>61</v>
      </c>
      <c r="B243" s="20" t="s">
        <v>166</v>
      </c>
      <c r="C243" s="70">
        <v>751</v>
      </c>
      <c r="D243" s="71" t="s">
        <v>522</v>
      </c>
    </row>
    <row r="244" spans="1:4" ht="16.5">
      <c r="A244" s="13">
        <f t="shared" si="10"/>
        <v>62</v>
      </c>
      <c r="B244" s="20" t="s">
        <v>167</v>
      </c>
      <c r="C244" s="70">
        <v>800</v>
      </c>
      <c r="D244" s="71" t="s">
        <v>522</v>
      </c>
    </row>
    <row r="245" spans="1:4" ht="16.5">
      <c r="A245" s="13">
        <f t="shared" si="10"/>
        <v>63</v>
      </c>
      <c r="B245" s="18" t="s">
        <v>168</v>
      </c>
      <c r="C245" s="70">
        <v>4000</v>
      </c>
      <c r="D245" s="71" t="s">
        <v>532</v>
      </c>
    </row>
    <row r="246" spans="1:4" ht="16.5">
      <c r="A246" s="13">
        <f t="shared" si="10"/>
        <v>64</v>
      </c>
      <c r="B246" s="18" t="s">
        <v>171</v>
      </c>
      <c r="C246" s="70">
        <v>206</v>
      </c>
      <c r="D246" s="71" t="s">
        <v>532</v>
      </c>
    </row>
    <row r="247" spans="1:4" ht="16.5">
      <c r="A247" s="13">
        <f t="shared" si="10"/>
        <v>65</v>
      </c>
      <c r="B247" s="18" t="s">
        <v>172</v>
      </c>
      <c r="C247" s="70">
        <v>389</v>
      </c>
      <c r="D247" s="71" t="s">
        <v>532</v>
      </c>
    </row>
    <row r="248" spans="1:4" ht="16.5">
      <c r="A248" s="13">
        <f t="shared" si="10"/>
        <v>66</v>
      </c>
      <c r="B248" s="18" t="s">
        <v>173</v>
      </c>
      <c r="C248" s="70">
        <v>448</v>
      </c>
      <c r="D248" s="71" t="s">
        <v>532</v>
      </c>
    </row>
    <row r="249" spans="1:4" ht="16.5">
      <c r="A249" s="13">
        <f t="shared" si="10"/>
        <v>67</v>
      </c>
      <c r="B249" s="20" t="s">
        <v>178</v>
      </c>
      <c r="C249" s="70">
        <v>2926</v>
      </c>
      <c r="D249" s="71" t="s">
        <v>523</v>
      </c>
    </row>
    <row r="250" spans="1:4" ht="16.5">
      <c r="A250" s="13">
        <f t="shared" si="10"/>
        <v>68</v>
      </c>
      <c r="B250" s="20" t="s">
        <v>176</v>
      </c>
      <c r="C250" s="70">
        <v>10128.8</v>
      </c>
      <c r="D250" s="71" t="s">
        <v>523</v>
      </c>
    </row>
    <row r="251" spans="1:4" ht="16.5">
      <c r="A251" s="13">
        <f>+A249+1</f>
        <v>68</v>
      </c>
      <c r="B251" s="20" t="s">
        <v>153</v>
      </c>
      <c r="C251" s="70">
        <v>2520</v>
      </c>
      <c r="D251" s="72" t="s">
        <v>412</v>
      </c>
    </row>
    <row r="252" spans="1:4" ht="16.5">
      <c r="A252" s="13">
        <f aca="true" t="shared" si="11" ref="A252:A272">+A251+1</f>
        <v>69</v>
      </c>
      <c r="B252" s="18" t="s">
        <v>160</v>
      </c>
      <c r="C252" s="70">
        <v>600</v>
      </c>
      <c r="D252" s="72" t="s">
        <v>412</v>
      </c>
    </row>
    <row r="253" spans="1:4" ht="16.5">
      <c r="A253" s="13">
        <f t="shared" si="11"/>
        <v>70</v>
      </c>
      <c r="B253" s="18" t="s">
        <v>161</v>
      </c>
      <c r="C253" s="70">
        <v>184</v>
      </c>
      <c r="D253" s="72" t="s">
        <v>412</v>
      </c>
    </row>
    <row r="254" spans="1:4" ht="16.5">
      <c r="A254" s="13">
        <f t="shared" si="11"/>
        <v>71</v>
      </c>
      <c r="B254" s="20" t="s">
        <v>216</v>
      </c>
      <c r="C254" s="70">
        <v>484</v>
      </c>
      <c r="D254" s="71" t="s">
        <v>529</v>
      </c>
    </row>
    <row r="255" spans="1:4" ht="16.5">
      <c r="A255" s="13">
        <f t="shared" si="11"/>
        <v>72</v>
      </c>
      <c r="B255" s="20" t="s">
        <v>217</v>
      </c>
      <c r="C255" s="70">
        <v>2250</v>
      </c>
      <c r="D255" s="71" t="s">
        <v>529</v>
      </c>
    </row>
    <row r="256" spans="1:4" ht="16.5">
      <c r="A256" s="13">
        <f t="shared" si="11"/>
        <v>73</v>
      </c>
      <c r="B256" s="20" t="s">
        <v>218</v>
      </c>
      <c r="C256" s="70">
        <v>500</v>
      </c>
      <c r="D256" s="71" t="s">
        <v>529</v>
      </c>
    </row>
    <row r="257" spans="1:4" ht="16.5">
      <c r="A257" s="13">
        <f t="shared" si="11"/>
        <v>74</v>
      </c>
      <c r="B257" s="18" t="s">
        <v>213</v>
      </c>
      <c r="C257" s="70">
        <v>3840</v>
      </c>
      <c r="D257" s="71" t="s">
        <v>528</v>
      </c>
    </row>
    <row r="258" spans="1:4" ht="16.5">
      <c r="A258" s="13">
        <f t="shared" si="11"/>
        <v>75</v>
      </c>
      <c r="B258" s="18" t="s">
        <v>214</v>
      </c>
      <c r="C258" s="70">
        <v>2640</v>
      </c>
      <c r="D258" s="71" t="s">
        <v>528</v>
      </c>
    </row>
    <row r="259" spans="1:4" ht="16.5">
      <c r="A259" s="13">
        <f t="shared" si="11"/>
        <v>76</v>
      </c>
      <c r="B259" s="18" t="s">
        <v>203</v>
      </c>
      <c r="C259" s="70">
        <v>4200</v>
      </c>
      <c r="D259" s="71" t="s">
        <v>527</v>
      </c>
    </row>
    <row r="260" spans="1:4" ht="16.5">
      <c r="A260" s="13">
        <f t="shared" si="11"/>
        <v>77</v>
      </c>
      <c r="B260" s="18" t="s">
        <v>204</v>
      </c>
      <c r="C260" s="70">
        <v>1500</v>
      </c>
      <c r="D260" s="71" t="s">
        <v>527</v>
      </c>
    </row>
    <row r="261" spans="1:4" ht="16.5">
      <c r="A261" s="13">
        <f t="shared" si="11"/>
        <v>78</v>
      </c>
      <c r="B261" s="18" t="s">
        <v>219</v>
      </c>
      <c r="C261" s="70">
        <v>3500</v>
      </c>
      <c r="D261" s="71" t="s">
        <v>530</v>
      </c>
    </row>
    <row r="262" spans="1:4" ht="16.5">
      <c r="A262" s="13">
        <f t="shared" si="11"/>
        <v>79</v>
      </c>
      <c r="B262" s="18" t="s">
        <v>191</v>
      </c>
      <c r="C262" s="70">
        <v>11121</v>
      </c>
      <c r="D262" s="71" t="s">
        <v>534</v>
      </c>
    </row>
    <row r="263" spans="1:4" ht="16.5">
      <c r="A263" s="13">
        <f t="shared" si="11"/>
        <v>80</v>
      </c>
      <c r="B263" s="18" t="s">
        <v>193</v>
      </c>
      <c r="C263" s="70">
        <v>824</v>
      </c>
      <c r="D263" s="71" t="s">
        <v>534</v>
      </c>
    </row>
    <row r="264" spans="1:4" ht="16.5">
      <c r="A264" s="13">
        <f t="shared" si="11"/>
        <v>81</v>
      </c>
      <c r="B264" s="18" t="s">
        <v>194</v>
      </c>
      <c r="C264" s="70">
        <v>142.3</v>
      </c>
      <c r="D264" s="71" t="s">
        <v>534</v>
      </c>
    </row>
    <row r="265" spans="1:4" ht="16.5">
      <c r="A265" s="13">
        <f t="shared" si="11"/>
        <v>82</v>
      </c>
      <c r="B265" s="18" t="s">
        <v>190</v>
      </c>
      <c r="C265" s="70">
        <v>8108.5</v>
      </c>
      <c r="D265" s="71" t="s">
        <v>534</v>
      </c>
    </row>
    <row r="266" spans="1:4" ht="16.5">
      <c r="A266" s="13">
        <f t="shared" si="11"/>
        <v>83</v>
      </c>
      <c r="B266" s="18" t="s">
        <v>205</v>
      </c>
      <c r="C266" s="70">
        <v>3347</v>
      </c>
      <c r="D266" s="71" t="s">
        <v>539</v>
      </c>
    </row>
    <row r="267" spans="1:4" ht="16.5">
      <c r="A267" s="13">
        <f t="shared" si="11"/>
        <v>84</v>
      </c>
      <c r="B267" s="18" t="s">
        <v>207</v>
      </c>
      <c r="C267" s="70">
        <v>1950</v>
      </c>
      <c r="D267" s="71" t="s">
        <v>539</v>
      </c>
    </row>
    <row r="268" spans="1:4" ht="16.5">
      <c r="A268" s="13">
        <f t="shared" si="11"/>
        <v>85</v>
      </c>
      <c r="B268" s="18" t="s">
        <v>208</v>
      </c>
      <c r="C268" s="70">
        <v>1200</v>
      </c>
      <c r="D268" s="71" t="s">
        <v>539</v>
      </c>
    </row>
    <row r="269" spans="1:4" ht="16.5">
      <c r="A269" s="13">
        <f t="shared" si="11"/>
        <v>86</v>
      </c>
      <c r="B269" s="18" t="s">
        <v>209</v>
      </c>
      <c r="C269" s="70">
        <v>600</v>
      </c>
      <c r="D269" s="71" t="s">
        <v>539</v>
      </c>
    </row>
    <row r="270" spans="1:4" ht="16.5">
      <c r="A270" s="13">
        <f t="shared" si="11"/>
        <v>87</v>
      </c>
      <c r="B270" s="18" t="s">
        <v>206</v>
      </c>
      <c r="C270" s="70">
        <v>6500</v>
      </c>
      <c r="D270" s="71" t="s">
        <v>539</v>
      </c>
    </row>
    <row r="271" spans="1:4" ht="16.5">
      <c r="A271" s="13">
        <f t="shared" si="11"/>
        <v>88</v>
      </c>
      <c r="B271" s="18" t="s">
        <v>210</v>
      </c>
      <c r="C271" s="70">
        <v>4460</v>
      </c>
      <c r="D271" s="71" t="s">
        <v>539</v>
      </c>
    </row>
    <row r="272" spans="1:4" ht="16.5">
      <c r="A272" s="13">
        <f t="shared" si="11"/>
        <v>89</v>
      </c>
      <c r="B272" s="18" t="s">
        <v>199</v>
      </c>
      <c r="C272" s="70">
        <v>11050</v>
      </c>
      <c r="D272" s="71" t="s">
        <v>526</v>
      </c>
    </row>
    <row r="273" spans="1:4" ht="16.5">
      <c r="A273" s="77" t="s">
        <v>291</v>
      </c>
      <c r="B273" s="77"/>
      <c r="C273" s="58">
        <f>+SUM(C274:C291)</f>
        <v>44631.775</v>
      </c>
      <c r="D273" s="43"/>
    </row>
    <row r="274" spans="1:4" ht="16.5">
      <c r="A274" s="13">
        <f>+A272+1</f>
        <v>90</v>
      </c>
      <c r="B274" s="21" t="s">
        <v>237</v>
      </c>
      <c r="C274" s="59">
        <v>386.3</v>
      </c>
      <c r="D274" s="42" t="s">
        <v>241</v>
      </c>
    </row>
    <row r="275" spans="1:4" ht="16.5">
      <c r="A275" s="13">
        <f aca="true" t="shared" si="12" ref="A275:A281">+A274+1</f>
        <v>91</v>
      </c>
      <c r="B275" s="21" t="s">
        <v>244</v>
      </c>
      <c r="C275" s="59">
        <v>900</v>
      </c>
      <c r="D275" s="42" t="s">
        <v>241</v>
      </c>
    </row>
    <row r="276" spans="1:4" ht="16.5">
      <c r="A276" s="13">
        <f t="shared" si="12"/>
        <v>92</v>
      </c>
      <c r="B276" s="21" t="s">
        <v>236</v>
      </c>
      <c r="C276" s="59">
        <v>350</v>
      </c>
      <c r="D276" s="42" t="s">
        <v>241</v>
      </c>
    </row>
    <row r="277" spans="1:4" ht="16.5">
      <c r="A277" s="13">
        <f t="shared" si="12"/>
        <v>93</v>
      </c>
      <c r="B277" s="21" t="s">
        <v>239</v>
      </c>
      <c r="C277" s="59">
        <v>185</v>
      </c>
      <c r="D277" s="42" t="s">
        <v>241</v>
      </c>
    </row>
    <row r="278" spans="1:4" ht="16.5">
      <c r="A278" s="13">
        <f t="shared" si="12"/>
        <v>94</v>
      </c>
      <c r="B278" s="21" t="s">
        <v>249</v>
      </c>
      <c r="C278" s="59">
        <v>450</v>
      </c>
      <c r="D278" s="42" t="s">
        <v>241</v>
      </c>
    </row>
    <row r="279" spans="1:4" ht="16.5">
      <c r="A279" s="13">
        <f t="shared" si="12"/>
        <v>95</v>
      </c>
      <c r="B279" s="21" t="s">
        <v>250</v>
      </c>
      <c r="C279" s="59">
        <v>400</v>
      </c>
      <c r="D279" s="42" t="s">
        <v>241</v>
      </c>
    </row>
    <row r="280" spans="1:4" ht="16.5">
      <c r="A280" s="13">
        <f t="shared" si="12"/>
        <v>96</v>
      </c>
      <c r="B280" s="21" t="s">
        <v>253</v>
      </c>
      <c r="C280" s="59">
        <v>4156</v>
      </c>
      <c r="D280" s="42" t="s">
        <v>241</v>
      </c>
    </row>
    <row r="281" spans="1:4" ht="16.5">
      <c r="A281" s="13">
        <f t="shared" si="12"/>
        <v>97</v>
      </c>
      <c r="B281" s="18" t="s">
        <v>270</v>
      </c>
      <c r="C281" s="59">
        <v>2750</v>
      </c>
      <c r="D281" s="40" t="s">
        <v>269</v>
      </c>
    </row>
    <row r="282" spans="1:4" ht="16.5">
      <c r="A282" s="13">
        <f>+A280+1</f>
        <v>97</v>
      </c>
      <c r="B282" s="20" t="s">
        <v>223</v>
      </c>
      <c r="C282" s="59">
        <v>4519.3</v>
      </c>
      <c r="D282" s="40" t="s">
        <v>222</v>
      </c>
    </row>
    <row r="283" spans="1:4" ht="16.5">
      <c r="A283" s="13">
        <f aca="true" t="shared" si="13" ref="A283:A291">+A282+1</f>
        <v>98</v>
      </c>
      <c r="B283" s="20" t="s">
        <v>224</v>
      </c>
      <c r="C283" s="56">
        <v>2348.275</v>
      </c>
      <c r="D283" s="40" t="s">
        <v>222</v>
      </c>
    </row>
    <row r="284" spans="1:4" ht="16.5">
      <c r="A284" s="13">
        <f t="shared" si="13"/>
        <v>99</v>
      </c>
      <c r="B284" s="20" t="s">
        <v>226</v>
      </c>
      <c r="C284" s="59">
        <v>5100</v>
      </c>
      <c r="D284" s="40" t="s">
        <v>222</v>
      </c>
    </row>
    <row r="285" spans="1:4" ht="16.5">
      <c r="A285" s="13">
        <f t="shared" si="13"/>
        <v>100</v>
      </c>
      <c r="B285" s="20" t="s">
        <v>228</v>
      </c>
      <c r="C285" s="59">
        <v>7000</v>
      </c>
      <c r="D285" s="40" t="s">
        <v>222</v>
      </c>
    </row>
    <row r="286" spans="1:4" ht="16.5">
      <c r="A286" s="13">
        <f t="shared" si="13"/>
        <v>101</v>
      </c>
      <c r="B286" s="21" t="s">
        <v>268</v>
      </c>
      <c r="C286" s="59">
        <v>500</v>
      </c>
      <c r="D286" s="40" t="s">
        <v>254</v>
      </c>
    </row>
    <row r="287" spans="1:4" ht="16.5">
      <c r="A287" s="13">
        <f t="shared" si="13"/>
        <v>102</v>
      </c>
      <c r="B287" s="20" t="s">
        <v>238</v>
      </c>
      <c r="C287" s="56">
        <v>10000</v>
      </c>
      <c r="D287" s="40" t="s">
        <v>229</v>
      </c>
    </row>
    <row r="288" spans="1:4" ht="16.5">
      <c r="A288" s="13">
        <f t="shared" si="13"/>
        <v>103</v>
      </c>
      <c r="B288" s="24" t="s">
        <v>273</v>
      </c>
      <c r="C288" s="59">
        <v>3000</v>
      </c>
      <c r="D288" s="42" t="s">
        <v>271</v>
      </c>
    </row>
    <row r="289" spans="1:4" ht="16.5">
      <c r="A289" s="13">
        <f t="shared" si="13"/>
        <v>104</v>
      </c>
      <c r="B289" s="18" t="s">
        <v>286</v>
      </c>
      <c r="C289" s="56">
        <v>718</v>
      </c>
      <c r="D289" s="40" t="s">
        <v>275</v>
      </c>
    </row>
    <row r="290" spans="1:4" ht="16.5">
      <c r="A290" s="13">
        <f t="shared" si="13"/>
        <v>105</v>
      </c>
      <c r="B290" s="18" t="s">
        <v>287</v>
      </c>
      <c r="C290" s="56">
        <v>1624</v>
      </c>
      <c r="D290" s="40" t="s">
        <v>275</v>
      </c>
    </row>
    <row r="291" spans="1:4" ht="16.5">
      <c r="A291" s="13">
        <f t="shared" si="13"/>
        <v>106</v>
      </c>
      <c r="B291" s="18" t="s">
        <v>288</v>
      </c>
      <c r="C291" s="56">
        <v>244.9</v>
      </c>
      <c r="D291" s="40" t="s">
        <v>275</v>
      </c>
    </row>
    <row r="292" spans="1:4" ht="16.5">
      <c r="A292" s="77" t="s">
        <v>335</v>
      </c>
      <c r="B292" s="77"/>
      <c r="C292" s="58">
        <f>+SUM(C293:C301)</f>
        <v>21798.199999999997</v>
      </c>
      <c r="D292" s="43"/>
    </row>
    <row r="293" spans="1:4" ht="16.5">
      <c r="A293" s="13">
        <f>+A291+1</f>
        <v>107</v>
      </c>
      <c r="B293" s="25" t="s">
        <v>318</v>
      </c>
      <c r="C293" s="61">
        <v>1100</v>
      </c>
      <c r="D293" s="44" t="s">
        <v>413</v>
      </c>
    </row>
    <row r="294" spans="1:4" ht="16.5">
      <c r="A294" s="13">
        <f aca="true" t="shared" si="14" ref="A294:A301">+A293+1</f>
        <v>108</v>
      </c>
      <c r="B294" s="25" t="s">
        <v>325</v>
      </c>
      <c r="C294" s="60">
        <v>1200</v>
      </c>
      <c r="D294" s="44" t="s">
        <v>419</v>
      </c>
    </row>
    <row r="295" spans="1:4" ht="16.5">
      <c r="A295" s="13">
        <f t="shared" si="14"/>
        <v>109</v>
      </c>
      <c r="B295" s="25" t="s">
        <v>323</v>
      </c>
      <c r="C295" s="61">
        <v>6324.8</v>
      </c>
      <c r="D295" s="44" t="s">
        <v>417</v>
      </c>
    </row>
    <row r="296" spans="1:4" ht="16.5">
      <c r="A296" s="13">
        <f t="shared" si="14"/>
        <v>110</v>
      </c>
      <c r="B296" s="25" t="s">
        <v>324</v>
      </c>
      <c r="C296" s="61">
        <v>5157</v>
      </c>
      <c r="D296" s="44" t="s">
        <v>418</v>
      </c>
    </row>
    <row r="297" spans="1:4" ht="16.5">
      <c r="A297" s="13">
        <f t="shared" si="14"/>
        <v>111</v>
      </c>
      <c r="B297" s="25" t="s">
        <v>321</v>
      </c>
      <c r="C297" s="60">
        <f>324.9+1694.5</f>
        <v>2019.4</v>
      </c>
      <c r="D297" s="44" t="s">
        <v>421</v>
      </c>
    </row>
    <row r="298" spans="1:4" ht="16.5">
      <c r="A298" s="13">
        <f t="shared" si="14"/>
        <v>112</v>
      </c>
      <c r="B298" s="25" t="s">
        <v>322</v>
      </c>
      <c r="C298" s="60">
        <v>300</v>
      </c>
      <c r="D298" s="44" t="s">
        <v>416</v>
      </c>
    </row>
    <row r="299" spans="1:4" ht="33">
      <c r="A299" s="13">
        <f t="shared" si="14"/>
        <v>113</v>
      </c>
      <c r="B299" s="25" t="s">
        <v>320</v>
      </c>
      <c r="C299" s="61">
        <v>397</v>
      </c>
      <c r="D299" s="44" t="s">
        <v>415</v>
      </c>
    </row>
    <row r="300" spans="1:4" ht="33">
      <c r="A300" s="13">
        <f t="shared" si="14"/>
        <v>114</v>
      </c>
      <c r="B300" s="25" t="s">
        <v>319</v>
      </c>
      <c r="C300" s="60">
        <v>300</v>
      </c>
      <c r="D300" s="44" t="s">
        <v>414</v>
      </c>
    </row>
    <row r="301" spans="1:4" ht="33">
      <c r="A301" s="13">
        <f t="shared" si="14"/>
        <v>115</v>
      </c>
      <c r="B301" s="25" t="s">
        <v>334</v>
      </c>
      <c r="C301" s="61">
        <v>5000</v>
      </c>
      <c r="D301" s="44" t="s">
        <v>420</v>
      </c>
    </row>
    <row r="302" spans="1:4" ht="16.5">
      <c r="A302" s="77" t="s">
        <v>396</v>
      </c>
      <c r="B302" s="77"/>
      <c r="C302" s="58">
        <f>+SUM(C303:C305)</f>
        <v>16050</v>
      </c>
      <c r="D302" s="43"/>
    </row>
    <row r="303" spans="1:4" ht="16.5">
      <c r="A303" s="13">
        <f>+A301+1</f>
        <v>116</v>
      </c>
      <c r="B303" s="1" t="s">
        <v>389</v>
      </c>
      <c r="C303" s="59">
        <v>900</v>
      </c>
      <c r="D303" s="42" t="s">
        <v>364</v>
      </c>
    </row>
    <row r="304" spans="1:4" ht="16.5">
      <c r="A304" s="13">
        <f>+A303+1</f>
        <v>117</v>
      </c>
      <c r="B304" s="1" t="s">
        <v>370</v>
      </c>
      <c r="C304" s="59">
        <v>9150</v>
      </c>
      <c r="D304" s="42" t="s">
        <v>369</v>
      </c>
    </row>
    <row r="305" spans="1:4" ht="16.5">
      <c r="A305" s="13">
        <f>+A304+1</f>
        <v>118</v>
      </c>
      <c r="B305" s="26" t="s">
        <v>368</v>
      </c>
      <c r="C305" s="59">
        <v>6000</v>
      </c>
      <c r="D305" s="42" t="s">
        <v>352</v>
      </c>
    </row>
    <row r="306" spans="1:4" ht="16.5">
      <c r="A306" s="77" t="s">
        <v>397</v>
      </c>
      <c r="B306" s="77"/>
      <c r="C306" s="58">
        <f>+SUM(C307:C308)</f>
        <v>4039</v>
      </c>
      <c r="D306" s="43"/>
    </row>
    <row r="307" spans="1:4" ht="16.5">
      <c r="A307" s="13">
        <f>+A305+1</f>
        <v>119</v>
      </c>
      <c r="B307" s="18" t="s">
        <v>14</v>
      </c>
      <c r="C307" s="56">
        <v>3828</v>
      </c>
      <c r="D307" s="47" t="s">
        <v>15</v>
      </c>
    </row>
    <row r="308" spans="1:4" ht="16.5">
      <c r="A308" s="13">
        <f>+A307+1</f>
        <v>120</v>
      </c>
      <c r="B308" s="27" t="s">
        <v>19</v>
      </c>
      <c r="C308" s="56">
        <v>211</v>
      </c>
      <c r="D308" s="40" t="s">
        <v>398</v>
      </c>
    </row>
    <row r="309" spans="1:4" ht="16.5">
      <c r="A309" s="77" t="s">
        <v>406</v>
      </c>
      <c r="B309" s="77"/>
      <c r="C309" s="58">
        <f>+SUM(C310:C323)</f>
        <v>55560.7</v>
      </c>
      <c r="D309" s="43"/>
    </row>
    <row r="310" spans="1:4" ht="16.5">
      <c r="A310" s="13">
        <f>+A308+1</f>
        <v>121</v>
      </c>
      <c r="B310" s="21" t="s">
        <v>474</v>
      </c>
      <c r="C310" s="56">
        <v>2600</v>
      </c>
      <c r="D310" s="40" t="s">
        <v>473</v>
      </c>
    </row>
    <row r="311" spans="1:4" ht="16.5">
      <c r="A311" s="13">
        <f>+A310+1</f>
        <v>122</v>
      </c>
      <c r="B311" s="21" t="s">
        <v>467</v>
      </c>
      <c r="C311" s="56">
        <v>10800</v>
      </c>
      <c r="D311" s="40" t="s">
        <v>466</v>
      </c>
    </row>
    <row r="312" spans="1:4" ht="16.5">
      <c r="A312" s="13">
        <f>+A311+1</f>
        <v>123</v>
      </c>
      <c r="B312" s="21" t="s">
        <v>472</v>
      </c>
      <c r="C312" s="56">
        <v>169.8</v>
      </c>
      <c r="D312" s="40" t="s">
        <v>466</v>
      </c>
    </row>
    <row r="313" spans="1:4" ht="16.5">
      <c r="A313" s="13">
        <f>+A311+1</f>
        <v>123</v>
      </c>
      <c r="B313" s="21" t="s">
        <v>451</v>
      </c>
      <c r="C313" s="56">
        <v>1986</v>
      </c>
      <c r="D313" s="40" t="s">
        <v>449</v>
      </c>
    </row>
    <row r="314" spans="1:4" ht="16.5">
      <c r="A314" s="13">
        <f aca="true" t="shared" si="15" ref="A314:A323">+A313+1</f>
        <v>124</v>
      </c>
      <c r="B314" s="21" t="s">
        <v>452</v>
      </c>
      <c r="C314" s="56">
        <v>470</v>
      </c>
      <c r="D314" s="40" t="s">
        <v>449</v>
      </c>
    </row>
    <row r="315" spans="1:4" ht="33">
      <c r="A315" s="13">
        <f t="shared" si="15"/>
        <v>125</v>
      </c>
      <c r="B315" s="37" t="s">
        <v>463</v>
      </c>
      <c r="C315" s="56">
        <v>6000</v>
      </c>
      <c r="D315" s="40" t="s">
        <v>462</v>
      </c>
    </row>
    <row r="316" spans="1:4" ht="16.5">
      <c r="A316" s="13">
        <f t="shared" si="15"/>
        <v>126</v>
      </c>
      <c r="B316" s="21" t="s">
        <v>457</v>
      </c>
      <c r="C316" s="56">
        <v>4051</v>
      </c>
      <c r="D316" s="40" t="s">
        <v>455</v>
      </c>
    </row>
    <row r="317" spans="1:4" ht="16.5">
      <c r="A317" s="13">
        <f t="shared" si="15"/>
        <v>127</v>
      </c>
      <c r="B317" s="21" t="s">
        <v>458</v>
      </c>
      <c r="C317" s="56">
        <v>9713.9</v>
      </c>
      <c r="D317" s="40" t="s">
        <v>455</v>
      </c>
    </row>
    <row r="318" spans="1:4" ht="16.5">
      <c r="A318" s="13">
        <f t="shared" si="15"/>
        <v>128</v>
      </c>
      <c r="B318" s="21" t="s">
        <v>494</v>
      </c>
      <c r="C318" s="56">
        <v>770</v>
      </c>
      <c r="D318" s="40" t="s">
        <v>492</v>
      </c>
    </row>
    <row r="319" spans="1:4" ht="16.5">
      <c r="A319" s="13">
        <f t="shared" si="15"/>
        <v>129</v>
      </c>
      <c r="B319" s="21" t="s">
        <v>477</v>
      </c>
      <c r="C319" s="56">
        <v>2600</v>
      </c>
      <c r="D319" s="40" t="s">
        <v>475</v>
      </c>
    </row>
    <row r="320" spans="1:4" ht="16.5">
      <c r="A320" s="13">
        <f t="shared" si="15"/>
        <v>130</v>
      </c>
      <c r="B320" s="21" t="s">
        <v>484</v>
      </c>
      <c r="C320" s="56">
        <v>3600</v>
      </c>
      <c r="D320" s="40" t="s">
        <v>483</v>
      </c>
    </row>
    <row r="321" spans="1:4" ht="16.5">
      <c r="A321" s="13">
        <f t="shared" si="15"/>
        <v>131</v>
      </c>
      <c r="B321" s="21" t="s">
        <v>485</v>
      </c>
      <c r="C321" s="56">
        <v>800</v>
      </c>
      <c r="D321" s="40" t="s">
        <v>483</v>
      </c>
    </row>
    <row r="322" spans="1:4" ht="16.5">
      <c r="A322" s="13">
        <f t="shared" si="15"/>
        <v>132</v>
      </c>
      <c r="B322" s="37" t="s">
        <v>488</v>
      </c>
      <c r="C322" s="56">
        <v>8000</v>
      </c>
      <c r="D322" s="40" t="s">
        <v>487</v>
      </c>
    </row>
    <row r="323" spans="1:4" ht="16.5">
      <c r="A323" s="13">
        <f t="shared" si="15"/>
        <v>133</v>
      </c>
      <c r="B323" s="21" t="s">
        <v>489</v>
      </c>
      <c r="C323" s="56">
        <v>4000</v>
      </c>
      <c r="D323" s="40" t="s">
        <v>487</v>
      </c>
    </row>
    <row r="324" spans="1:4" ht="16.5">
      <c r="A324" s="77" t="s">
        <v>517</v>
      </c>
      <c r="B324" s="77"/>
      <c r="C324" s="58">
        <f>+SUM(C325:C334)</f>
        <v>111879.45999999999</v>
      </c>
      <c r="D324" s="53"/>
    </row>
    <row r="325" spans="1:4" ht="16.5">
      <c r="A325" s="13">
        <f>+A323+1</f>
        <v>134</v>
      </c>
      <c r="B325" s="51" t="s">
        <v>497</v>
      </c>
      <c r="C325" s="56">
        <v>7762</v>
      </c>
      <c r="D325" s="46" t="s">
        <v>425</v>
      </c>
    </row>
    <row r="326" spans="1:4" ht="16.5">
      <c r="A326" s="13">
        <f aca="true" t="shared" si="16" ref="A326:A334">+A325+1</f>
        <v>135</v>
      </c>
      <c r="B326" s="51" t="s">
        <v>498</v>
      </c>
      <c r="C326" s="56">
        <v>10488</v>
      </c>
      <c r="D326" s="46" t="s">
        <v>415</v>
      </c>
    </row>
    <row r="327" spans="1:4" ht="16.5">
      <c r="A327" s="13">
        <f t="shared" si="16"/>
        <v>136</v>
      </c>
      <c r="B327" s="51" t="s">
        <v>499</v>
      </c>
      <c r="C327" s="56">
        <v>11727</v>
      </c>
      <c r="D327" s="46" t="s">
        <v>415</v>
      </c>
    </row>
    <row r="328" spans="1:4" ht="16.5">
      <c r="A328" s="13">
        <f t="shared" si="16"/>
        <v>137</v>
      </c>
      <c r="B328" s="51" t="s">
        <v>508</v>
      </c>
      <c r="C328" s="56">
        <v>1138.66</v>
      </c>
      <c r="D328" s="46" t="s">
        <v>535</v>
      </c>
    </row>
    <row r="329" spans="1:4" ht="16.5">
      <c r="A329" s="13">
        <f t="shared" si="16"/>
        <v>138</v>
      </c>
      <c r="B329" s="51" t="s">
        <v>509</v>
      </c>
      <c r="C329" s="56">
        <v>885.8</v>
      </c>
      <c r="D329" s="46" t="s">
        <v>536</v>
      </c>
    </row>
    <row r="330" spans="1:4" ht="16.5">
      <c r="A330" s="13">
        <f t="shared" si="16"/>
        <v>139</v>
      </c>
      <c r="B330" s="51" t="s">
        <v>510</v>
      </c>
      <c r="C330" s="56">
        <v>1244.5</v>
      </c>
      <c r="D330" s="46" t="s">
        <v>536</v>
      </c>
    </row>
    <row r="331" spans="1:4" ht="16.5">
      <c r="A331" s="13">
        <f t="shared" si="16"/>
        <v>140</v>
      </c>
      <c r="B331" s="51" t="s">
        <v>511</v>
      </c>
      <c r="C331" s="56">
        <v>742.6</v>
      </c>
      <c r="D331" s="46" t="s">
        <v>537</v>
      </c>
    </row>
    <row r="332" spans="1:4" ht="33">
      <c r="A332" s="13">
        <f t="shared" si="16"/>
        <v>141</v>
      </c>
      <c r="B332" s="69" t="s">
        <v>548</v>
      </c>
      <c r="C332" s="56">
        <v>4782</v>
      </c>
      <c r="D332" s="46" t="s">
        <v>545</v>
      </c>
    </row>
    <row r="333" spans="1:4" ht="16.5">
      <c r="A333" s="13">
        <f t="shared" si="16"/>
        <v>142</v>
      </c>
      <c r="B333" s="69" t="s">
        <v>544</v>
      </c>
      <c r="C333" s="56">
        <v>1770</v>
      </c>
      <c r="D333" s="46" t="s">
        <v>545</v>
      </c>
    </row>
    <row r="334" spans="1:4" ht="33">
      <c r="A334" s="13">
        <f t="shared" si="16"/>
        <v>143</v>
      </c>
      <c r="B334" s="69" t="s">
        <v>547</v>
      </c>
      <c r="C334" s="56">
        <f>71338.9</f>
        <v>71338.9</v>
      </c>
      <c r="D334" s="46" t="s">
        <v>549</v>
      </c>
    </row>
    <row r="335" spans="1:4" ht="16.5">
      <c r="A335" s="10" t="s">
        <v>408</v>
      </c>
      <c r="B335" s="10" t="s">
        <v>543</v>
      </c>
      <c r="C335" s="57">
        <f>+C336+C347+C378+C382+C409+C418+C442+C450</f>
        <v>587202.5</v>
      </c>
      <c r="D335" s="40"/>
    </row>
    <row r="336" spans="1:4" ht="16.5">
      <c r="A336" s="75" t="s">
        <v>56</v>
      </c>
      <c r="B336" s="80"/>
      <c r="C336" s="58">
        <f>+SUM(C337:C346)</f>
        <v>84800</v>
      </c>
      <c r="D336" s="41"/>
    </row>
    <row r="337" spans="1:4" ht="16.5">
      <c r="A337" s="13">
        <v>1</v>
      </c>
      <c r="B337" s="1" t="s">
        <v>21</v>
      </c>
      <c r="C337" s="56">
        <v>10000</v>
      </c>
      <c r="D337" s="40" t="s">
        <v>13</v>
      </c>
    </row>
    <row r="338" spans="1:4" ht="16.5">
      <c r="A338" s="13">
        <f aca="true" t="shared" si="17" ref="A338:A346">+A337+1</f>
        <v>2</v>
      </c>
      <c r="B338" s="1" t="s">
        <v>22</v>
      </c>
      <c r="C338" s="56">
        <v>10000</v>
      </c>
      <c r="D338" s="40" t="s">
        <v>13</v>
      </c>
    </row>
    <row r="339" spans="1:4" ht="16.5">
      <c r="A339" s="13">
        <f t="shared" si="17"/>
        <v>3</v>
      </c>
      <c r="B339" s="1" t="s">
        <v>48</v>
      </c>
      <c r="C339" s="56">
        <v>10000</v>
      </c>
      <c r="D339" s="42" t="s">
        <v>6</v>
      </c>
    </row>
    <row r="340" spans="1:4" ht="16.5">
      <c r="A340" s="13">
        <f t="shared" si="17"/>
        <v>4</v>
      </c>
      <c r="B340" s="1" t="s">
        <v>49</v>
      </c>
      <c r="C340" s="56">
        <v>9000</v>
      </c>
      <c r="D340" s="42" t="s">
        <v>6</v>
      </c>
    </row>
    <row r="341" spans="1:4" ht="16.5">
      <c r="A341" s="13">
        <f t="shared" si="17"/>
        <v>5</v>
      </c>
      <c r="B341" s="1" t="s">
        <v>42</v>
      </c>
      <c r="C341" s="56">
        <v>2500</v>
      </c>
      <c r="D341" s="42" t="s">
        <v>2</v>
      </c>
    </row>
    <row r="342" spans="1:4" ht="16.5">
      <c r="A342" s="13">
        <f t="shared" si="17"/>
        <v>6</v>
      </c>
      <c r="B342" s="1" t="s">
        <v>28</v>
      </c>
      <c r="C342" s="56">
        <v>6000</v>
      </c>
      <c r="D342" s="42" t="s">
        <v>5</v>
      </c>
    </row>
    <row r="343" spans="1:4" ht="33">
      <c r="A343" s="13">
        <f t="shared" si="17"/>
        <v>7</v>
      </c>
      <c r="B343" s="1" t="s">
        <v>46</v>
      </c>
      <c r="C343" s="56">
        <v>5700</v>
      </c>
      <c r="D343" s="42" t="s">
        <v>0</v>
      </c>
    </row>
    <row r="344" spans="1:4" ht="33">
      <c r="A344" s="13">
        <f t="shared" si="17"/>
        <v>8</v>
      </c>
      <c r="B344" s="1" t="s">
        <v>47</v>
      </c>
      <c r="C344" s="56">
        <v>9600</v>
      </c>
      <c r="D344" s="42" t="s">
        <v>0</v>
      </c>
    </row>
    <row r="345" spans="1:4" ht="16.5">
      <c r="A345" s="13">
        <f t="shared" si="17"/>
        <v>9</v>
      </c>
      <c r="B345" s="1" t="s">
        <v>53</v>
      </c>
      <c r="C345" s="56">
        <v>19500</v>
      </c>
      <c r="D345" s="42" t="s">
        <v>7</v>
      </c>
    </row>
    <row r="346" spans="1:4" ht="16.5">
      <c r="A346" s="13">
        <f t="shared" si="17"/>
        <v>10</v>
      </c>
      <c r="B346" s="1" t="s">
        <v>54</v>
      </c>
      <c r="C346" s="56">
        <v>2500</v>
      </c>
      <c r="D346" s="42" t="s">
        <v>7</v>
      </c>
    </row>
    <row r="347" spans="1:4" ht="16.5">
      <c r="A347" s="75" t="s">
        <v>220</v>
      </c>
      <c r="B347" s="80"/>
      <c r="C347" s="58">
        <f>+SUM(C348:C377)</f>
        <v>238171</v>
      </c>
      <c r="D347" s="43"/>
    </row>
    <row r="348" spans="1:4" ht="33">
      <c r="A348" s="17">
        <f>+A346+1</f>
        <v>11</v>
      </c>
      <c r="B348" s="73" t="s">
        <v>58</v>
      </c>
      <c r="C348" s="74">
        <v>10000</v>
      </c>
      <c r="D348" s="50" t="s">
        <v>422</v>
      </c>
    </row>
    <row r="349" spans="1:4" ht="16.5">
      <c r="A349" s="17">
        <f aca="true" t="shared" si="18" ref="A349:A377">+A348+1</f>
        <v>12</v>
      </c>
      <c r="B349" s="73" t="s">
        <v>113</v>
      </c>
      <c r="C349" s="74">
        <v>8000</v>
      </c>
      <c r="D349" s="50" t="s">
        <v>422</v>
      </c>
    </row>
    <row r="350" spans="1:4" ht="33">
      <c r="A350" s="17">
        <f t="shared" si="18"/>
        <v>13</v>
      </c>
      <c r="B350" s="73" t="s">
        <v>114</v>
      </c>
      <c r="C350" s="74">
        <v>1000</v>
      </c>
      <c r="D350" s="50" t="s">
        <v>422</v>
      </c>
    </row>
    <row r="351" spans="1:4" ht="33">
      <c r="A351" s="17">
        <f t="shared" si="18"/>
        <v>14</v>
      </c>
      <c r="B351" s="73" t="s">
        <v>59</v>
      </c>
      <c r="C351" s="74">
        <v>15000</v>
      </c>
      <c r="D351" s="50" t="s">
        <v>422</v>
      </c>
    </row>
    <row r="352" spans="1:4" ht="16.5">
      <c r="A352" s="17">
        <f t="shared" si="18"/>
        <v>15</v>
      </c>
      <c r="B352" s="73" t="s">
        <v>131</v>
      </c>
      <c r="C352" s="74">
        <v>6000</v>
      </c>
      <c r="D352" s="50" t="s">
        <v>422</v>
      </c>
    </row>
    <row r="353" spans="1:4" ht="16.5">
      <c r="A353" s="17">
        <f t="shared" si="18"/>
        <v>16</v>
      </c>
      <c r="B353" s="73" t="s">
        <v>112</v>
      </c>
      <c r="C353" s="74">
        <v>900</v>
      </c>
      <c r="D353" s="50" t="s">
        <v>148</v>
      </c>
    </row>
    <row r="354" spans="1:4" ht="16.5">
      <c r="A354" s="17">
        <f t="shared" si="18"/>
        <v>17</v>
      </c>
      <c r="B354" s="73" t="s">
        <v>126</v>
      </c>
      <c r="C354" s="74">
        <v>6500</v>
      </c>
      <c r="D354" s="50" t="s">
        <v>140</v>
      </c>
    </row>
    <row r="355" spans="1:4" ht="16.5">
      <c r="A355" s="17">
        <f t="shared" si="18"/>
        <v>18</v>
      </c>
      <c r="B355" s="73" t="s">
        <v>127</v>
      </c>
      <c r="C355" s="74">
        <v>10000</v>
      </c>
      <c r="D355" s="50" t="s">
        <v>141</v>
      </c>
    </row>
    <row r="356" spans="1:4" ht="16.5">
      <c r="A356" s="17">
        <f t="shared" si="18"/>
        <v>19</v>
      </c>
      <c r="B356" s="73" t="s">
        <v>128</v>
      </c>
      <c r="C356" s="74">
        <v>6000</v>
      </c>
      <c r="D356" s="50" t="s">
        <v>141</v>
      </c>
    </row>
    <row r="357" spans="1:4" ht="16.5">
      <c r="A357" s="17">
        <f t="shared" si="18"/>
        <v>20</v>
      </c>
      <c r="B357" s="73" t="s">
        <v>115</v>
      </c>
      <c r="C357" s="74">
        <v>6000</v>
      </c>
      <c r="D357" s="50" t="s">
        <v>135</v>
      </c>
    </row>
    <row r="358" spans="1:4" ht="16.5">
      <c r="A358" s="17">
        <f t="shared" si="18"/>
        <v>21</v>
      </c>
      <c r="B358" s="73" t="s">
        <v>116</v>
      </c>
      <c r="C358" s="74">
        <v>9000</v>
      </c>
      <c r="D358" s="50" t="s">
        <v>135</v>
      </c>
    </row>
    <row r="359" spans="1:4" ht="16.5">
      <c r="A359" s="17">
        <f t="shared" si="18"/>
        <v>22</v>
      </c>
      <c r="B359" s="73" t="s">
        <v>117</v>
      </c>
      <c r="C359" s="74">
        <v>4000</v>
      </c>
      <c r="D359" s="50" t="s">
        <v>135</v>
      </c>
    </row>
    <row r="360" spans="1:4" ht="16.5">
      <c r="A360" s="17">
        <f t="shared" si="18"/>
        <v>23</v>
      </c>
      <c r="B360" s="73" t="s">
        <v>118</v>
      </c>
      <c r="C360" s="74">
        <v>8500</v>
      </c>
      <c r="D360" s="50" t="s">
        <v>135</v>
      </c>
    </row>
    <row r="361" spans="1:4" ht="16.5">
      <c r="A361" s="17">
        <f t="shared" si="18"/>
        <v>24</v>
      </c>
      <c r="B361" s="73" t="s">
        <v>119</v>
      </c>
      <c r="C361" s="74">
        <v>2000</v>
      </c>
      <c r="D361" s="50" t="s">
        <v>135</v>
      </c>
    </row>
    <row r="362" spans="1:4" ht="16.5">
      <c r="A362" s="17">
        <f t="shared" si="18"/>
        <v>25</v>
      </c>
      <c r="B362" s="73" t="s">
        <v>120</v>
      </c>
      <c r="C362" s="74">
        <v>2000</v>
      </c>
      <c r="D362" s="50" t="s">
        <v>135</v>
      </c>
    </row>
    <row r="363" spans="1:4" ht="16.5">
      <c r="A363" s="17">
        <f t="shared" si="18"/>
        <v>26</v>
      </c>
      <c r="B363" s="73" t="s">
        <v>121</v>
      </c>
      <c r="C363" s="74">
        <v>4300</v>
      </c>
      <c r="D363" s="50" t="s">
        <v>135</v>
      </c>
    </row>
    <row r="364" spans="1:4" ht="16.5">
      <c r="A364" s="17">
        <f t="shared" si="18"/>
        <v>27</v>
      </c>
      <c r="B364" s="73" t="s">
        <v>122</v>
      </c>
      <c r="C364" s="74">
        <v>1571</v>
      </c>
      <c r="D364" s="50" t="s">
        <v>139</v>
      </c>
    </row>
    <row r="365" spans="1:4" ht="16.5">
      <c r="A365" s="17">
        <f t="shared" si="18"/>
        <v>28</v>
      </c>
      <c r="B365" s="73" t="s">
        <v>76</v>
      </c>
      <c r="C365" s="74">
        <v>15000</v>
      </c>
      <c r="D365" s="50" t="s">
        <v>139</v>
      </c>
    </row>
    <row r="366" spans="1:4" ht="16.5">
      <c r="A366" s="17">
        <f t="shared" si="18"/>
        <v>29</v>
      </c>
      <c r="B366" s="73" t="s">
        <v>77</v>
      </c>
      <c r="C366" s="74">
        <v>3000</v>
      </c>
      <c r="D366" s="50" t="s">
        <v>139</v>
      </c>
    </row>
    <row r="367" spans="1:4" ht="16.5">
      <c r="A367" s="17">
        <f t="shared" si="18"/>
        <v>30</v>
      </c>
      <c r="B367" s="73" t="s">
        <v>123</v>
      </c>
      <c r="C367" s="74">
        <v>800</v>
      </c>
      <c r="D367" s="50" t="s">
        <v>139</v>
      </c>
    </row>
    <row r="368" spans="1:4" ht="16.5">
      <c r="A368" s="17">
        <f t="shared" si="18"/>
        <v>31</v>
      </c>
      <c r="B368" s="73" t="s">
        <v>124</v>
      </c>
      <c r="C368" s="74">
        <v>12000</v>
      </c>
      <c r="D368" s="50" t="s">
        <v>139</v>
      </c>
    </row>
    <row r="369" spans="1:4" ht="16.5">
      <c r="A369" s="17">
        <f t="shared" si="18"/>
        <v>32</v>
      </c>
      <c r="B369" s="73" t="s">
        <v>78</v>
      </c>
      <c r="C369" s="74">
        <v>600</v>
      </c>
      <c r="D369" s="50" t="s">
        <v>139</v>
      </c>
    </row>
    <row r="370" spans="1:4" ht="16.5">
      <c r="A370" s="17">
        <f t="shared" si="18"/>
        <v>33</v>
      </c>
      <c r="B370" s="73" t="s">
        <v>125</v>
      </c>
      <c r="C370" s="74">
        <v>1000</v>
      </c>
      <c r="D370" s="50" t="s">
        <v>139</v>
      </c>
    </row>
    <row r="371" spans="1:4" ht="16.5">
      <c r="A371" s="17">
        <f t="shared" si="18"/>
        <v>34</v>
      </c>
      <c r="B371" s="73" t="s">
        <v>62</v>
      </c>
      <c r="C371" s="74">
        <v>32000</v>
      </c>
      <c r="D371" s="50" t="s">
        <v>136</v>
      </c>
    </row>
    <row r="372" spans="1:4" ht="16.5">
      <c r="A372" s="17">
        <f t="shared" si="18"/>
        <v>35</v>
      </c>
      <c r="B372" s="73" t="s">
        <v>129</v>
      </c>
      <c r="C372" s="74">
        <v>15000</v>
      </c>
      <c r="D372" s="50" t="s">
        <v>136</v>
      </c>
    </row>
    <row r="373" spans="1:4" ht="16.5">
      <c r="A373" s="17">
        <f t="shared" si="18"/>
        <v>36</v>
      </c>
      <c r="B373" s="73" t="s">
        <v>130</v>
      </c>
      <c r="C373" s="74">
        <v>15000</v>
      </c>
      <c r="D373" s="50" t="s">
        <v>136</v>
      </c>
    </row>
    <row r="374" spans="1:4" ht="16.5">
      <c r="A374" s="17">
        <f t="shared" si="18"/>
        <v>37</v>
      </c>
      <c r="B374" s="73" t="s">
        <v>63</v>
      </c>
      <c r="C374" s="74">
        <v>15000</v>
      </c>
      <c r="D374" s="50" t="s">
        <v>136</v>
      </c>
    </row>
    <row r="375" spans="1:4" ht="16.5">
      <c r="A375" s="17">
        <f t="shared" si="18"/>
        <v>38</v>
      </c>
      <c r="B375" s="73" t="s">
        <v>64</v>
      </c>
      <c r="C375" s="74">
        <v>15000</v>
      </c>
      <c r="D375" s="50" t="s">
        <v>136</v>
      </c>
    </row>
    <row r="376" spans="1:4" ht="16.5">
      <c r="A376" s="17">
        <f t="shared" si="18"/>
        <v>39</v>
      </c>
      <c r="B376" s="73" t="s">
        <v>132</v>
      </c>
      <c r="C376" s="74">
        <v>3000</v>
      </c>
      <c r="D376" s="50" t="s">
        <v>134</v>
      </c>
    </row>
    <row r="377" spans="1:4" ht="16.5">
      <c r="A377" s="17">
        <f t="shared" si="18"/>
        <v>40</v>
      </c>
      <c r="B377" s="73" t="s">
        <v>133</v>
      </c>
      <c r="C377" s="74">
        <v>10000</v>
      </c>
      <c r="D377" s="50" t="s">
        <v>134</v>
      </c>
    </row>
    <row r="378" spans="1:4" ht="16.5">
      <c r="A378" s="75" t="s">
        <v>399</v>
      </c>
      <c r="B378" s="80"/>
      <c r="C378" s="58">
        <f>+SUM(C379:C381)</f>
        <v>7551.9</v>
      </c>
      <c r="D378" s="43"/>
    </row>
    <row r="379" spans="1:4" ht="16.5">
      <c r="A379" s="13">
        <f>A377+1</f>
        <v>41</v>
      </c>
      <c r="B379" s="34" t="s">
        <v>158</v>
      </c>
      <c r="C379" s="59">
        <v>1600</v>
      </c>
      <c r="D379" s="54" t="s">
        <v>412</v>
      </c>
    </row>
    <row r="380" spans="1:4" ht="16.5">
      <c r="A380" s="13">
        <f>+A379+1</f>
        <v>42</v>
      </c>
      <c r="B380" s="69" t="s">
        <v>189</v>
      </c>
      <c r="C380" s="70">
        <v>3020.9</v>
      </c>
      <c r="D380" s="71" t="s">
        <v>534</v>
      </c>
    </row>
    <row r="381" spans="1:4" ht="16.5">
      <c r="A381" s="13">
        <f>+A380+1</f>
        <v>43</v>
      </c>
      <c r="B381" s="69" t="s">
        <v>195</v>
      </c>
      <c r="C381" s="70">
        <v>2931</v>
      </c>
      <c r="D381" s="71" t="s">
        <v>534</v>
      </c>
    </row>
    <row r="382" spans="1:4" ht="16.5">
      <c r="A382" s="75" t="s">
        <v>291</v>
      </c>
      <c r="B382" s="80"/>
      <c r="C382" s="58">
        <f>+SUM(C383:C408)</f>
        <v>90089.59999999999</v>
      </c>
      <c r="D382" s="43"/>
    </row>
    <row r="383" spans="1:4" ht="16.5">
      <c r="A383" s="13">
        <f>+A381+1</f>
        <v>44</v>
      </c>
      <c r="B383" s="1" t="s">
        <v>246</v>
      </c>
      <c r="C383" s="59">
        <v>2000</v>
      </c>
      <c r="D383" s="42" t="s">
        <v>241</v>
      </c>
    </row>
    <row r="384" spans="1:4" ht="16.5">
      <c r="A384" s="13">
        <f aca="true" t="shared" si="19" ref="A384:A395">+A383+1</f>
        <v>45</v>
      </c>
      <c r="B384" s="1" t="s">
        <v>247</v>
      </c>
      <c r="C384" s="59">
        <v>2000</v>
      </c>
      <c r="D384" s="42" t="s">
        <v>241</v>
      </c>
    </row>
    <row r="385" spans="1:4" ht="16.5">
      <c r="A385" s="13">
        <f t="shared" si="19"/>
        <v>46</v>
      </c>
      <c r="B385" s="1" t="s">
        <v>248</v>
      </c>
      <c r="C385" s="59">
        <v>5000</v>
      </c>
      <c r="D385" s="42" t="s">
        <v>241</v>
      </c>
    </row>
    <row r="386" spans="1:4" ht="16.5">
      <c r="A386" s="13">
        <f t="shared" si="19"/>
        <v>47</v>
      </c>
      <c r="B386" s="1" t="s">
        <v>252</v>
      </c>
      <c r="C386" s="59">
        <v>7000</v>
      </c>
      <c r="D386" s="42" t="s">
        <v>241</v>
      </c>
    </row>
    <row r="387" spans="1:4" ht="16.5">
      <c r="A387" s="13">
        <f t="shared" si="19"/>
        <v>48</v>
      </c>
      <c r="B387" s="34" t="s">
        <v>411</v>
      </c>
      <c r="C387" s="59">
        <v>12000</v>
      </c>
      <c r="D387" s="40" t="s">
        <v>222</v>
      </c>
    </row>
    <row r="388" spans="1:4" ht="16.5">
      <c r="A388" s="13">
        <f t="shared" si="19"/>
        <v>49</v>
      </c>
      <c r="B388" s="1" t="s">
        <v>259</v>
      </c>
      <c r="C388" s="59">
        <v>2000</v>
      </c>
      <c r="D388" s="40" t="s">
        <v>254</v>
      </c>
    </row>
    <row r="389" spans="1:4" ht="16.5">
      <c r="A389" s="13">
        <f t="shared" si="19"/>
        <v>50</v>
      </c>
      <c r="B389" s="1" t="s">
        <v>262</v>
      </c>
      <c r="C389" s="59">
        <v>2800</v>
      </c>
      <c r="D389" s="40" t="s">
        <v>254</v>
      </c>
    </row>
    <row r="390" spans="1:4" ht="16.5">
      <c r="A390" s="13">
        <f t="shared" si="19"/>
        <v>51</v>
      </c>
      <c r="B390" s="1" t="s">
        <v>263</v>
      </c>
      <c r="C390" s="59">
        <v>7000</v>
      </c>
      <c r="D390" s="40" t="s">
        <v>254</v>
      </c>
    </row>
    <row r="391" spans="1:4" ht="16.5">
      <c r="A391" s="13">
        <f t="shared" si="19"/>
        <v>52</v>
      </c>
      <c r="B391" s="1" t="s">
        <v>261</v>
      </c>
      <c r="C391" s="59">
        <v>1000</v>
      </c>
      <c r="D391" s="40" t="s">
        <v>254</v>
      </c>
    </row>
    <row r="392" spans="1:4" ht="16.5">
      <c r="A392" s="13">
        <f t="shared" si="19"/>
        <v>53</v>
      </c>
      <c r="B392" s="1" t="s">
        <v>264</v>
      </c>
      <c r="C392" s="59">
        <v>7500</v>
      </c>
      <c r="D392" s="40" t="s">
        <v>254</v>
      </c>
    </row>
    <row r="393" spans="1:4" ht="16.5">
      <c r="A393" s="13">
        <f t="shared" si="19"/>
        <v>54</v>
      </c>
      <c r="B393" s="1" t="s">
        <v>265</v>
      </c>
      <c r="C393" s="59">
        <v>1400</v>
      </c>
      <c r="D393" s="40" t="s">
        <v>254</v>
      </c>
    </row>
    <row r="394" spans="1:4" ht="16.5">
      <c r="A394" s="13">
        <f t="shared" si="19"/>
        <v>55</v>
      </c>
      <c r="B394" s="1" t="s">
        <v>266</v>
      </c>
      <c r="C394" s="59">
        <v>1600</v>
      </c>
      <c r="D394" s="40" t="s">
        <v>254</v>
      </c>
    </row>
    <row r="395" spans="1:4" ht="16.5">
      <c r="A395" s="13">
        <f t="shared" si="19"/>
        <v>56</v>
      </c>
      <c r="B395" s="1" t="s">
        <v>267</v>
      </c>
      <c r="C395" s="59">
        <v>1600</v>
      </c>
      <c r="D395" s="40" t="s">
        <v>254</v>
      </c>
    </row>
    <row r="396" spans="1:4" ht="16.5">
      <c r="A396" s="13">
        <f>+A394+1</f>
        <v>56</v>
      </c>
      <c r="B396" s="33" t="s">
        <v>230</v>
      </c>
      <c r="C396" s="56">
        <v>8000</v>
      </c>
      <c r="D396" s="40" t="s">
        <v>229</v>
      </c>
    </row>
    <row r="397" spans="1:4" ht="16.5">
      <c r="A397" s="13">
        <f aca="true" t="shared" si="20" ref="A397:A408">+A396+1</f>
        <v>57</v>
      </c>
      <c r="B397" s="34" t="s">
        <v>410</v>
      </c>
      <c r="C397" s="56">
        <v>9000</v>
      </c>
      <c r="D397" s="40" t="s">
        <v>229</v>
      </c>
    </row>
    <row r="398" spans="1:4" ht="16.5">
      <c r="A398" s="13">
        <f t="shared" si="20"/>
        <v>58</v>
      </c>
      <c r="B398" s="33" t="s">
        <v>239</v>
      </c>
      <c r="C398" s="56">
        <v>570</v>
      </c>
      <c r="D398" s="40" t="s">
        <v>229</v>
      </c>
    </row>
    <row r="399" spans="1:4" ht="16.5">
      <c r="A399" s="13">
        <f t="shared" si="20"/>
        <v>59</v>
      </c>
      <c r="B399" s="33" t="s">
        <v>240</v>
      </c>
      <c r="C399" s="56">
        <v>1032</v>
      </c>
      <c r="D399" s="40" t="s">
        <v>229</v>
      </c>
    </row>
    <row r="400" spans="1:4" ht="16.5">
      <c r="A400" s="13">
        <f t="shared" si="20"/>
        <v>60</v>
      </c>
      <c r="B400" s="35" t="s">
        <v>272</v>
      </c>
      <c r="C400" s="59">
        <v>7000</v>
      </c>
      <c r="D400" s="42" t="s">
        <v>271</v>
      </c>
    </row>
    <row r="401" spans="1:4" ht="16.5">
      <c r="A401" s="13">
        <f t="shared" si="20"/>
        <v>61</v>
      </c>
      <c r="B401" s="34" t="s">
        <v>280</v>
      </c>
      <c r="C401" s="56">
        <v>1431.9</v>
      </c>
      <c r="D401" s="40" t="s">
        <v>275</v>
      </c>
    </row>
    <row r="402" spans="1:4" ht="16.5">
      <c r="A402" s="13">
        <f t="shared" si="20"/>
        <v>62</v>
      </c>
      <c r="B402" s="34" t="s">
        <v>281</v>
      </c>
      <c r="C402" s="56">
        <v>430</v>
      </c>
      <c r="D402" s="40" t="s">
        <v>275</v>
      </c>
    </row>
    <row r="403" spans="1:4" ht="16.5">
      <c r="A403" s="13">
        <f t="shared" si="20"/>
        <v>63</v>
      </c>
      <c r="B403" s="34" t="s">
        <v>282</v>
      </c>
      <c r="C403" s="56">
        <v>2200</v>
      </c>
      <c r="D403" s="40" t="s">
        <v>275</v>
      </c>
    </row>
    <row r="404" spans="1:4" ht="16.5">
      <c r="A404" s="13">
        <f t="shared" si="20"/>
        <v>64</v>
      </c>
      <c r="B404" s="34" t="s">
        <v>283</v>
      </c>
      <c r="C404" s="56">
        <v>600</v>
      </c>
      <c r="D404" s="40" t="s">
        <v>275</v>
      </c>
    </row>
    <row r="405" spans="1:4" ht="16.5">
      <c r="A405" s="13">
        <f t="shared" si="20"/>
        <v>65</v>
      </c>
      <c r="B405" s="34" t="s">
        <v>278</v>
      </c>
      <c r="C405" s="56">
        <v>2600</v>
      </c>
      <c r="D405" s="40" t="s">
        <v>275</v>
      </c>
    </row>
    <row r="406" spans="1:4" ht="16.5">
      <c r="A406" s="13">
        <f t="shared" si="20"/>
        <v>66</v>
      </c>
      <c r="B406" s="34" t="s">
        <v>279</v>
      </c>
      <c r="C406" s="56">
        <v>3400</v>
      </c>
      <c r="D406" s="40" t="s">
        <v>275</v>
      </c>
    </row>
    <row r="407" spans="1:4" ht="16.5">
      <c r="A407" s="13">
        <f t="shared" si="20"/>
        <v>67</v>
      </c>
      <c r="B407" s="34" t="s">
        <v>284</v>
      </c>
      <c r="C407" s="56">
        <v>384.7</v>
      </c>
      <c r="D407" s="40" t="s">
        <v>275</v>
      </c>
    </row>
    <row r="408" spans="1:4" ht="16.5">
      <c r="A408" s="13">
        <f t="shared" si="20"/>
        <v>68</v>
      </c>
      <c r="B408" s="34" t="s">
        <v>285</v>
      </c>
      <c r="C408" s="56">
        <v>541</v>
      </c>
      <c r="D408" s="40" t="s">
        <v>275</v>
      </c>
    </row>
    <row r="409" spans="1:4" ht="16.5">
      <c r="A409" s="75" t="s">
        <v>400</v>
      </c>
      <c r="B409" s="80"/>
      <c r="C409" s="58">
        <f>+SUM(C410:C417)</f>
        <v>60824</v>
      </c>
      <c r="D409" s="43"/>
    </row>
    <row r="410" spans="1:4" ht="16.5">
      <c r="A410" s="13">
        <f>+A408+1</f>
        <v>69</v>
      </c>
      <c r="B410" s="32" t="s">
        <v>326</v>
      </c>
      <c r="C410" s="60">
        <v>3000</v>
      </c>
      <c r="D410" s="44" t="s">
        <v>419</v>
      </c>
    </row>
    <row r="411" spans="1:4" ht="16.5">
      <c r="A411" s="13">
        <f aca="true" t="shared" si="21" ref="A411:A417">+A410+1</f>
        <v>70</v>
      </c>
      <c r="B411" s="32" t="s">
        <v>330</v>
      </c>
      <c r="C411" s="61">
        <v>18750</v>
      </c>
      <c r="D411" s="44" t="s">
        <v>435</v>
      </c>
    </row>
    <row r="412" spans="1:4" ht="49.5">
      <c r="A412" s="13">
        <f t="shared" si="21"/>
        <v>71</v>
      </c>
      <c r="B412" s="32" t="s">
        <v>328</v>
      </c>
      <c r="C412" s="60">
        <v>8782</v>
      </c>
      <c r="D412" s="44" t="s">
        <v>425</v>
      </c>
    </row>
    <row r="413" spans="1:4" ht="16.5">
      <c r="A413" s="13">
        <f t="shared" si="21"/>
        <v>72</v>
      </c>
      <c r="B413" s="32" t="s">
        <v>329</v>
      </c>
      <c r="C413" s="60">
        <v>8892</v>
      </c>
      <c r="D413" s="44" t="s">
        <v>425</v>
      </c>
    </row>
    <row r="414" spans="1:4" ht="16.5">
      <c r="A414" s="13">
        <f t="shared" si="21"/>
        <v>73</v>
      </c>
      <c r="B414" s="32" t="s">
        <v>332</v>
      </c>
      <c r="C414" s="61">
        <v>7000</v>
      </c>
      <c r="D414" s="44" t="s">
        <v>433</v>
      </c>
    </row>
    <row r="415" spans="1:4" ht="16.5">
      <c r="A415" s="13">
        <f t="shared" si="21"/>
        <v>74</v>
      </c>
      <c r="B415" s="32" t="s">
        <v>333</v>
      </c>
      <c r="C415" s="61">
        <v>7500</v>
      </c>
      <c r="D415" s="44" t="s">
        <v>433</v>
      </c>
    </row>
    <row r="416" spans="1:4" ht="16.5">
      <c r="A416" s="13">
        <f t="shared" si="21"/>
        <v>75</v>
      </c>
      <c r="B416" s="32" t="s">
        <v>327</v>
      </c>
      <c r="C416" s="61">
        <f>7500*0.6</f>
        <v>4500</v>
      </c>
      <c r="D416" s="44" t="s">
        <v>434</v>
      </c>
    </row>
    <row r="417" spans="1:4" ht="16.5">
      <c r="A417" s="13">
        <f t="shared" si="21"/>
        <v>76</v>
      </c>
      <c r="B417" s="32" t="s">
        <v>331</v>
      </c>
      <c r="C417" s="61">
        <v>2400</v>
      </c>
      <c r="D417" s="44" t="s">
        <v>414</v>
      </c>
    </row>
    <row r="418" spans="1:4" ht="16.5">
      <c r="A418" s="75" t="s">
        <v>396</v>
      </c>
      <c r="B418" s="80"/>
      <c r="C418" s="58">
        <f>+SUM(C419:C441)</f>
        <v>48750</v>
      </c>
      <c r="D418" s="43"/>
    </row>
    <row r="419" spans="1:4" ht="16.5">
      <c r="A419" s="13">
        <f>+A417+1</f>
        <v>77</v>
      </c>
      <c r="B419" s="1" t="s">
        <v>379</v>
      </c>
      <c r="C419" s="59">
        <v>6000</v>
      </c>
      <c r="D419" s="42" t="s">
        <v>378</v>
      </c>
    </row>
    <row r="420" spans="1:4" ht="16.5">
      <c r="A420" s="13">
        <f aca="true" t="shared" si="22" ref="A420:A441">+A419+1</f>
        <v>78</v>
      </c>
      <c r="B420" s="1" t="s">
        <v>366</v>
      </c>
      <c r="C420" s="59">
        <v>3000</v>
      </c>
      <c r="D420" s="42" t="s">
        <v>348</v>
      </c>
    </row>
    <row r="421" spans="1:4" ht="16.5">
      <c r="A421" s="13">
        <f t="shared" si="22"/>
        <v>79</v>
      </c>
      <c r="B421" s="1" t="s">
        <v>363</v>
      </c>
      <c r="C421" s="59">
        <v>2700</v>
      </c>
      <c r="D421" s="42" t="s">
        <v>361</v>
      </c>
    </row>
    <row r="422" spans="1:4" ht="16.5">
      <c r="A422" s="13">
        <f t="shared" si="22"/>
        <v>80</v>
      </c>
      <c r="B422" s="1" t="s">
        <v>393</v>
      </c>
      <c r="C422" s="59">
        <v>1350</v>
      </c>
      <c r="D422" s="42" t="s">
        <v>392</v>
      </c>
    </row>
    <row r="423" spans="1:4" ht="16.5">
      <c r="A423" s="13">
        <f t="shared" si="22"/>
        <v>81</v>
      </c>
      <c r="B423" s="1" t="s">
        <v>394</v>
      </c>
      <c r="C423" s="59">
        <v>600</v>
      </c>
      <c r="D423" s="42" t="s">
        <v>392</v>
      </c>
    </row>
    <row r="424" spans="1:4" ht="16.5">
      <c r="A424" s="13">
        <f t="shared" si="22"/>
        <v>82</v>
      </c>
      <c r="B424" s="1" t="s">
        <v>395</v>
      </c>
      <c r="C424" s="59">
        <v>1200</v>
      </c>
      <c r="D424" s="42" t="s">
        <v>392</v>
      </c>
    </row>
    <row r="425" spans="1:4" ht="16.5">
      <c r="A425" s="13">
        <f t="shared" si="22"/>
        <v>83</v>
      </c>
      <c r="B425" s="1" t="s">
        <v>390</v>
      </c>
      <c r="C425" s="59">
        <v>2100</v>
      </c>
      <c r="D425" s="42" t="s">
        <v>364</v>
      </c>
    </row>
    <row r="426" spans="1:4" ht="16.5">
      <c r="A426" s="13">
        <f t="shared" si="22"/>
        <v>84</v>
      </c>
      <c r="B426" s="1" t="s">
        <v>391</v>
      </c>
      <c r="C426" s="59">
        <v>900</v>
      </c>
      <c r="D426" s="42" t="s">
        <v>364</v>
      </c>
    </row>
    <row r="427" spans="1:4" ht="16.5">
      <c r="A427" s="13">
        <f t="shared" si="22"/>
        <v>85</v>
      </c>
      <c r="B427" s="36" t="s">
        <v>380</v>
      </c>
      <c r="C427" s="59">
        <v>1950</v>
      </c>
      <c r="D427" s="42" t="s">
        <v>338</v>
      </c>
    </row>
    <row r="428" spans="1:4" ht="16.5">
      <c r="A428" s="13">
        <f t="shared" si="22"/>
        <v>86</v>
      </c>
      <c r="B428" s="36" t="s">
        <v>381</v>
      </c>
      <c r="C428" s="59">
        <v>1200</v>
      </c>
      <c r="D428" s="42" t="s">
        <v>338</v>
      </c>
    </row>
    <row r="429" spans="1:4" ht="16.5">
      <c r="A429" s="13">
        <f t="shared" si="22"/>
        <v>87</v>
      </c>
      <c r="B429" s="1" t="s">
        <v>358</v>
      </c>
      <c r="C429" s="59">
        <v>3000</v>
      </c>
      <c r="D429" s="42" t="s">
        <v>356</v>
      </c>
    </row>
    <row r="430" spans="1:4" ht="16.5">
      <c r="A430" s="13">
        <f t="shared" si="22"/>
        <v>88</v>
      </c>
      <c r="B430" s="1" t="s">
        <v>388</v>
      </c>
      <c r="C430" s="59">
        <v>1950</v>
      </c>
      <c r="D430" s="42" t="s">
        <v>356</v>
      </c>
    </row>
    <row r="431" spans="1:4" ht="16.5">
      <c r="A431" s="13">
        <f t="shared" si="22"/>
        <v>89</v>
      </c>
      <c r="B431" s="1" t="s">
        <v>367</v>
      </c>
      <c r="C431" s="59">
        <v>4500</v>
      </c>
      <c r="D431" s="42" t="s">
        <v>350</v>
      </c>
    </row>
    <row r="432" spans="1:4" ht="16.5">
      <c r="A432" s="13">
        <f t="shared" si="22"/>
        <v>90</v>
      </c>
      <c r="B432" s="1" t="s">
        <v>377</v>
      </c>
      <c r="C432" s="59">
        <v>4050</v>
      </c>
      <c r="D432" s="42" t="s">
        <v>376</v>
      </c>
    </row>
    <row r="433" spans="1:4" ht="16.5">
      <c r="A433" s="13">
        <f t="shared" si="22"/>
        <v>91</v>
      </c>
      <c r="B433" s="1" t="s">
        <v>360</v>
      </c>
      <c r="C433" s="59">
        <v>1200</v>
      </c>
      <c r="D433" s="42" t="s">
        <v>359</v>
      </c>
    </row>
    <row r="434" spans="1:4" ht="16.5">
      <c r="A434" s="13">
        <f t="shared" si="22"/>
        <v>92</v>
      </c>
      <c r="B434" s="1" t="s">
        <v>373</v>
      </c>
      <c r="C434" s="59">
        <v>1800</v>
      </c>
      <c r="D434" s="42" t="s">
        <v>371</v>
      </c>
    </row>
    <row r="435" spans="1:4" ht="16.5">
      <c r="A435" s="13">
        <f t="shared" si="22"/>
        <v>93</v>
      </c>
      <c r="B435" s="1" t="s">
        <v>382</v>
      </c>
      <c r="C435" s="59">
        <v>900</v>
      </c>
      <c r="D435" s="42" t="s">
        <v>344</v>
      </c>
    </row>
    <row r="436" spans="1:4" ht="16.5">
      <c r="A436" s="13">
        <f t="shared" si="22"/>
        <v>94</v>
      </c>
      <c r="B436" s="1" t="s">
        <v>383</v>
      </c>
      <c r="C436" s="59">
        <v>1350</v>
      </c>
      <c r="D436" s="42" t="s">
        <v>344</v>
      </c>
    </row>
    <row r="437" spans="1:4" ht="16.5">
      <c r="A437" s="13">
        <f t="shared" si="22"/>
        <v>95</v>
      </c>
      <c r="B437" s="1" t="s">
        <v>386</v>
      </c>
      <c r="C437" s="59">
        <v>1800</v>
      </c>
      <c r="D437" s="42" t="s">
        <v>353</v>
      </c>
    </row>
    <row r="438" spans="1:4" ht="16.5">
      <c r="A438" s="13">
        <f t="shared" si="22"/>
        <v>96</v>
      </c>
      <c r="B438" s="1" t="s">
        <v>387</v>
      </c>
      <c r="C438" s="59">
        <v>1200</v>
      </c>
      <c r="D438" s="42" t="s">
        <v>353</v>
      </c>
    </row>
    <row r="439" spans="1:4" ht="16.5">
      <c r="A439" s="13">
        <f t="shared" si="22"/>
        <v>97</v>
      </c>
      <c r="B439" s="1" t="s">
        <v>342</v>
      </c>
      <c r="C439" s="59">
        <v>3000</v>
      </c>
      <c r="D439" s="42" t="s">
        <v>341</v>
      </c>
    </row>
    <row r="440" spans="1:4" ht="16.5">
      <c r="A440" s="13">
        <f t="shared" si="22"/>
        <v>98</v>
      </c>
      <c r="B440" s="1" t="s">
        <v>384</v>
      </c>
      <c r="C440" s="59">
        <v>1650</v>
      </c>
      <c r="D440" s="42" t="s">
        <v>346</v>
      </c>
    </row>
    <row r="441" spans="1:4" ht="16.5">
      <c r="A441" s="13">
        <f t="shared" si="22"/>
        <v>99</v>
      </c>
      <c r="B441" s="1" t="s">
        <v>385</v>
      </c>
      <c r="C441" s="59">
        <v>1350</v>
      </c>
      <c r="D441" s="42" t="s">
        <v>346</v>
      </c>
    </row>
    <row r="442" spans="1:4" ht="16.5">
      <c r="A442" s="77" t="s">
        <v>409</v>
      </c>
      <c r="B442" s="77"/>
      <c r="C442" s="58">
        <f>+SUM(C443:C449)</f>
        <v>24200</v>
      </c>
      <c r="D442" s="43"/>
    </row>
    <row r="443" spans="1:4" ht="16.5">
      <c r="A443" s="38">
        <f>+A441+1</f>
        <v>100</v>
      </c>
      <c r="B443" s="21" t="s">
        <v>453</v>
      </c>
      <c r="C443" s="59">
        <v>3000</v>
      </c>
      <c r="D443" s="42" t="s">
        <v>449</v>
      </c>
    </row>
    <row r="444" spans="1:4" ht="16.5">
      <c r="A444" s="38">
        <f aca="true" t="shared" si="23" ref="A444:A449">+A443+1</f>
        <v>101</v>
      </c>
      <c r="B444" s="37" t="s">
        <v>464</v>
      </c>
      <c r="C444" s="59">
        <v>800</v>
      </c>
      <c r="D444" s="42" t="s">
        <v>462</v>
      </c>
    </row>
    <row r="445" spans="1:4" ht="16.5">
      <c r="A445" s="38">
        <f t="shared" si="23"/>
        <v>102</v>
      </c>
      <c r="B445" s="21" t="s">
        <v>465</v>
      </c>
      <c r="C445" s="59">
        <v>6000</v>
      </c>
      <c r="D445" s="42" t="s">
        <v>462</v>
      </c>
    </row>
    <row r="446" spans="1:4" ht="16.5">
      <c r="A446" s="38">
        <f t="shared" si="23"/>
        <v>103</v>
      </c>
      <c r="B446" s="21" t="s">
        <v>482</v>
      </c>
      <c r="C446" s="59">
        <v>2400</v>
      </c>
      <c r="D446" s="42" t="s">
        <v>480</v>
      </c>
    </row>
    <row r="447" spans="1:4" ht="16.5">
      <c r="A447" s="38">
        <f t="shared" si="23"/>
        <v>104</v>
      </c>
      <c r="B447" s="21" t="s">
        <v>476</v>
      </c>
      <c r="C447" s="59">
        <v>6000</v>
      </c>
      <c r="D447" s="42" t="s">
        <v>475</v>
      </c>
    </row>
    <row r="448" spans="1:4" ht="16.5">
      <c r="A448" s="38">
        <f t="shared" si="23"/>
        <v>105</v>
      </c>
      <c r="B448" s="21" t="s">
        <v>478</v>
      </c>
      <c r="C448" s="59">
        <v>4000</v>
      </c>
      <c r="D448" s="42" t="s">
        <v>475</v>
      </c>
    </row>
    <row r="449" spans="1:4" ht="16.5">
      <c r="A449" s="38">
        <f t="shared" si="23"/>
        <v>106</v>
      </c>
      <c r="B449" s="21" t="s">
        <v>486</v>
      </c>
      <c r="C449" s="59">
        <v>2000</v>
      </c>
      <c r="D449" s="42" t="s">
        <v>483</v>
      </c>
    </row>
    <row r="450" spans="1:4" ht="16.5">
      <c r="A450" s="77" t="s">
        <v>518</v>
      </c>
      <c r="B450" s="77"/>
      <c r="C450" s="62">
        <f>+SUM(C451:C454)</f>
        <v>32816</v>
      </c>
      <c r="D450" s="55"/>
    </row>
    <row r="451" spans="1:4" ht="16.5">
      <c r="A451" s="38">
        <f>+A449+1</f>
        <v>107</v>
      </c>
      <c r="B451" s="20" t="s">
        <v>500</v>
      </c>
      <c r="C451" s="56">
        <v>8884</v>
      </c>
      <c r="D451" s="50" t="s">
        <v>540</v>
      </c>
    </row>
    <row r="452" spans="1:4" ht="16.5">
      <c r="A452" s="38">
        <f>+A451+1</f>
        <v>108</v>
      </c>
      <c r="B452" s="20" t="s">
        <v>501</v>
      </c>
      <c r="C452" s="56">
        <v>8558</v>
      </c>
      <c r="D452" s="50" t="s">
        <v>222</v>
      </c>
    </row>
    <row r="453" spans="1:4" ht="49.5">
      <c r="A453" s="13">
        <f>+A452+1</f>
        <v>109</v>
      </c>
      <c r="B453" s="20" t="s">
        <v>502</v>
      </c>
      <c r="C453" s="56">
        <v>6272</v>
      </c>
      <c r="D453" s="17" t="s">
        <v>541</v>
      </c>
    </row>
    <row r="454" spans="1:4" ht="49.5">
      <c r="A454" s="13">
        <f>+A453+1</f>
        <v>110</v>
      </c>
      <c r="B454" s="20" t="s">
        <v>503</v>
      </c>
      <c r="C454" s="56">
        <v>9102</v>
      </c>
      <c r="D454" s="17" t="s">
        <v>541</v>
      </c>
    </row>
    <row r="455" spans="1:4" ht="16.5">
      <c r="A455" s="65"/>
      <c r="B455" s="66" t="s">
        <v>550</v>
      </c>
      <c r="C455" s="67">
        <f>+C4+C179+C335</f>
        <v>2267785.565</v>
      </c>
      <c r="D455" s="68"/>
    </row>
  </sheetData>
  <sheetProtection/>
  <mergeCells count="29">
    <mergeCell ref="A302:B302"/>
    <mergeCell ref="A306:B306"/>
    <mergeCell ref="A409:B409"/>
    <mergeCell ref="A418:B418"/>
    <mergeCell ref="A450:B450"/>
    <mergeCell ref="A309:B309"/>
    <mergeCell ref="A324:B324"/>
    <mergeCell ref="A336:B336"/>
    <mergeCell ref="A347:B347"/>
    <mergeCell ref="A378:B378"/>
    <mergeCell ref="A382:B382"/>
    <mergeCell ref="A442:B442"/>
    <mergeCell ref="A1:D1"/>
    <mergeCell ref="A153:B153"/>
    <mergeCell ref="A101:B101"/>
    <mergeCell ref="A128:B128"/>
    <mergeCell ref="A149:B149"/>
    <mergeCell ref="A151:B151"/>
    <mergeCell ref="A5:B5"/>
    <mergeCell ref="A2:D2"/>
    <mergeCell ref="A77:B77"/>
    <mergeCell ref="A13:B13"/>
    <mergeCell ref="A43:B43"/>
    <mergeCell ref="A273:B273"/>
    <mergeCell ref="A292:B292"/>
    <mergeCell ref="A180:B180"/>
    <mergeCell ref="A199:B199"/>
    <mergeCell ref="A168:B168"/>
    <mergeCell ref="A235:B235"/>
  </mergeCells>
  <printOptions horizontalCentered="1"/>
  <pageMargins left="0.4" right="0.4" top="0.51" bottom="0.48" header="0.5" footer="0.3"/>
  <pageSetup horizontalDpi="600" verticalDpi="600" orientation="landscape" paperSize="9"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2:H20"/>
  <sheetViews>
    <sheetView zoomScalePageLayoutView="0" workbookViewId="0" topLeftCell="A1">
      <selection activeCell="G25" sqref="G25"/>
    </sheetView>
  </sheetViews>
  <sheetFormatPr defaultColWidth="9.140625" defaultRowHeight="12.75"/>
  <cols>
    <col min="1" max="1" width="9.140625" style="9" customWidth="1"/>
    <col min="2" max="2" width="13.57421875" style="0" bestFit="1" customWidth="1"/>
    <col min="3" max="4" width="11.421875" style="3" bestFit="1" customWidth="1"/>
    <col min="5" max="5" width="11.28125" style="3" bestFit="1" customWidth="1"/>
    <col min="6" max="6" width="12.421875" style="3" customWidth="1"/>
    <col min="7" max="7" width="11.28125" style="0" bestFit="1" customWidth="1"/>
  </cols>
  <sheetData>
    <row r="2" spans="1:6" ht="12.75">
      <c r="A2" s="8"/>
      <c r="B2" s="4"/>
      <c r="C2" s="5" t="s">
        <v>9</v>
      </c>
      <c r="D2" s="5" t="s">
        <v>445</v>
      </c>
      <c r="E2" s="5" t="s">
        <v>446</v>
      </c>
      <c r="F2" s="7" t="s">
        <v>447</v>
      </c>
    </row>
    <row r="3" spans="1:8" ht="12.75">
      <c r="A3" s="8">
        <v>1</v>
      </c>
      <c r="B3" s="4" t="s">
        <v>436</v>
      </c>
      <c r="C3" s="5">
        <f>+PL!C151</f>
        <v>3749.7</v>
      </c>
      <c r="D3" s="5"/>
      <c r="E3" s="5"/>
      <c r="F3" s="7">
        <f>+SUM(C3:E3)</f>
        <v>3749.7</v>
      </c>
      <c r="G3" s="3" t="e">
        <f>#REF!</f>
        <v>#REF!</v>
      </c>
      <c r="H3" s="39" t="e">
        <f>+F3-G3</f>
        <v>#REF!</v>
      </c>
    </row>
    <row r="4" spans="1:8" ht="12.75">
      <c r="A4" s="8">
        <v>2</v>
      </c>
      <c r="B4" s="4" t="s">
        <v>438</v>
      </c>
      <c r="C4" s="5">
        <f>+PL!C149</f>
        <v>13515.8</v>
      </c>
      <c r="D4" s="5" t="e">
        <f>+#REF!</f>
        <v>#REF!</v>
      </c>
      <c r="E4" s="5"/>
      <c r="F4" s="7" t="e">
        <f aca="true" t="shared" si="0" ref="F4:F12">+SUM(C4:E4)</f>
        <v>#REF!</v>
      </c>
      <c r="G4" s="3" t="e">
        <f>#REF!</f>
        <v>#REF!</v>
      </c>
      <c r="H4" s="39" t="e">
        <f aca="true" t="shared" si="1" ref="H4:H12">+F4-G4</f>
        <v>#REF!</v>
      </c>
    </row>
    <row r="5" spans="1:8" ht="12.75">
      <c r="A5" s="8">
        <v>3</v>
      </c>
      <c r="B5" s="4" t="s">
        <v>437</v>
      </c>
      <c r="C5" s="5">
        <f>+PL!C153</f>
        <v>67561.70000000001</v>
      </c>
      <c r="D5" s="5" t="e">
        <f>+#REF!</f>
        <v>#REF!</v>
      </c>
      <c r="E5" s="5" t="e">
        <f>+#REF!</f>
        <v>#REF!</v>
      </c>
      <c r="F5" s="7" t="e">
        <f t="shared" si="0"/>
        <v>#REF!</v>
      </c>
      <c r="G5" s="3" t="e">
        <f>#REF!</f>
        <v>#REF!</v>
      </c>
      <c r="H5" s="39" t="e">
        <f t="shared" si="1"/>
        <v>#REF!</v>
      </c>
    </row>
    <row r="6" spans="1:8" ht="12.75">
      <c r="A6" s="8">
        <v>4</v>
      </c>
      <c r="B6" s="4" t="s">
        <v>439</v>
      </c>
      <c r="C6" s="5">
        <f>+PL!C5</f>
        <v>58700</v>
      </c>
      <c r="D6" s="5" t="e">
        <f>+#REF!</f>
        <v>#REF!</v>
      </c>
      <c r="E6" s="5" t="e">
        <f>+#REF!</f>
        <v>#REF!</v>
      </c>
      <c r="F6" s="7" t="e">
        <f t="shared" si="0"/>
        <v>#REF!</v>
      </c>
      <c r="G6" s="3" t="e">
        <f>#REF!</f>
        <v>#REF!</v>
      </c>
      <c r="H6" s="39" t="e">
        <f t="shared" si="1"/>
        <v>#REF!</v>
      </c>
    </row>
    <row r="7" spans="1:8" ht="12.75">
      <c r="A7" s="8">
        <v>5</v>
      </c>
      <c r="B7" s="4" t="s">
        <v>440</v>
      </c>
      <c r="C7" s="5">
        <f>+PL!C13</f>
        <v>161434</v>
      </c>
      <c r="D7" s="5" t="e">
        <f>+#REF!</f>
        <v>#REF!</v>
      </c>
      <c r="E7" s="5" t="e">
        <f>+#REF!</f>
        <v>#REF!</v>
      </c>
      <c r="F7" s="7" t="e">
        <f t="shared" si="0"/>
        <v>#REF!</v>
      </c>
      <c r="G7" s="3" t="e">
        <f>#REF!</f>
        <v>#REF!</v>
      </c>
      <c r="H7" s="39" t="e">
        <f t="shared" si="1"/>
        <v>#REF!</v>
      </c>
    </row>
    <row r="8" spans="1:8" ht="12.75">
      <c r="A8" s="8">
        <v>6</v>
      </c>
      <c r="B8" s="4" t="s">
        <v>441</v>
      </c>
      <c r="C8" s="5">
        <f>+PL!C43</f>
        <v>95968.2</v>
      </c>
      <c r="D8" s="5" t="e">
        <f>+#REF!</f>
        <v>#REF!</v>
      </c>
      <c r="E8" s="5" t="e">
        <f>+#REF!</f>
        <v>#REF!</v>
      </c>
      <c r="F8" s="7" t="e">
        <f t="shared" si="0"/>
        <v>#REF!</v>
      </c>
      <c r="G8" s="3" t="e">
        <f>#REF!</f>
        <v>#REF!</v>
      </c>
      <c r="H8" s="39" t="e">
        <f t="shared" si="1"/>
        <v>#REF!</v>
      </c>
    </row>
    <row r="9" spans="1:8" ht="12.75">
      <c r="A9" s="8">
        <v>7</v>
      </c>
      <c r="B9" s="4" t="s">
        <v>442</v>
      </c>
      <c r="C9" s="5">
        <f>+PL!C101</f>
        <v>22222.399999999998</v>
      </c>
      <c r="D9" s="5" t="e">
        <f>+#REF!</f>
        <v>#REF!</v>
      </c>
      <c r="E9" s="5" t="e">
        <f>+#REF!</f>
        <v>#REF!</v>
      </c>
      <c r="F9" s="7" t="e">
        <f t="shared" si="0"/>
        <v>#REF!</v>
      </c>
      <c r="G9" s="3" t="e">
        <f>#REF!</f>
        <v>#REF!</v>
      </c>
      <c r="H9" s="39" t="e">
        <f t="shared" si="1"/>
        <v>#REF!</v>
      </c>
    </row>
    <row r="10" spans="1:8" ht="12.75">
      <c r="A10" s="8">
        <v>8</v>
      </c>
      <c r="B10" s="4" t="s">
        <v>443</v>
      </c>
      <c r="C10" s="5">
        <f>+PL!C128</f>
        <v>68925.29999999999</v>
      </c>
      <c r="D10" s="5" t="e">
        <f>+#REF!</f>
        <v>#REF!</v>
      </c>
      <c r="E10" s="5" t="e">
        <f>+#REF!</f>
        <v>#REF!</v>
      </c>
      <c r="F10" s="7" t="e">
        <f t="shared" si="0"/>
        <v>#REF!</v>
      </c>
      <c r="G10" s="3" t="e">
        <f>#REF!</f>
        <v>#REF!</v>
      </c>
      <c r="H10" s="39" t="e">
        <f t="shared" si="1"/>
        <v>#REF!</v>
      </c>
    </row>
    <row r="11" spans="1:8" ht="12.75">
      <c r="A11" s="8">
        <v>9</v>
      </c>
      <c r="B11" s="4" t="s">
        <v>444</v>
      </c>
      <c r="C11" s="5">
        <f>+PL!C77</f>
        <v>49053.73000000001</v>
      </c>
      <c r="D11" s="5" t="e">
        <f>+#REF!</f>
        <v>#REF!</v>
      </c>
      <c r="E11" s="5" t="e">
        <f>+#REF!</f>
        <v>#REF!</v>
      </c>
      <c r="F11" s="7" t="e">
        <f t="shared" si="0"/>
        <v>#REF!</v>
      </c>
      <c r="G11" s="3" t="e">
        <f>#REF!</f>
        <v>#REF!</v>
      </c>
      <c r="H11" s="39" t="e">
        <f t="shared" si="1"/>
        <v>#REF!</v>
      </c>
    </row>
    <row r="12" spans="1:8" ht="12.75">
      <c r="A12" s="8">
        <v>10</v>
      </c>
      <c r="B12" s="4" t="s">
        <v>519</v>
      </c>
      <c r="C12" s="5">
        <f>+PL!C168</f>
        <v>154564.3</v>
      </c>
      <c r="D12" s="5" t="e">
        <f>#REF!</f>
        <v>#REF!</v>
      </c>
      <c r="E12" s="5" t="e">
        <f>#REF!</f>
        <v>#REF!</v>
      </c>
      <c r="F12" s="7" t="e">
        <f t="shared" si="0"/>
        <v>#REF!</v>
      </c>
      <c r="G12" s="3" t="e">
        <f>#REF!</f>
        <v>#REF!</v>
      </c>
      <c r="H12" s="39" t="e">
        <f t="shared" si="1"/>
        <v>#REF!</v>
      </c>
    </row>
    <row r="13" spans="1:6" ht="12.75">
      <c r="A13" s="8"/>
      <c r="B13" s="6" t="s">
        <v>447</v>
      </c>
      <c r="C13" s="7">
        <f>SUM(C3:C12)</f>
        <v>695695.1300000001</v>
      </c>
      <c r="D13" s="7" t="e">
        <f>SUM(D3:D12)</f>
        <v>#REF!</v>
      </c>
      <c r="E13" s="7" t="e">
        <f>SUM(E3:E12)</f>
        <v>#REF!</v>
      </c>
      <c r="F13" s="7" t="e">
        <f>SUM(F3:F12)</f>
        <v>#REF!</v>
      </c>
    </row>
    <row r="15" spans="3:6" ht="12.75">
      <c r="C15" s="3">
        <f>+PL!C4</f>
        <v>695695.1300000001</v>
      </c>
      <c r="D15" s="3" t="e">
        <f>+#REF!</f>
        <v>#REF!</v>
      </c>
      <c r="E15" s="3" t="e">
        <f>+#REF!</f>
        <v>#REF!</v>
      </c>
      <c r="F15" s="3" t="e">
        <f>+#REF!</f>
        <v>#REF!</v>
      </c>
    </row>
    <row r="16" ht="12.75">
      <c r="F16" s="3" t="e">
        <f>+F13-F15</f>
        <v>#REF!</v>
      </c>
    </row>
    <row r="18" ht="12.75">
      <c r="E18" s="3">
        <v>174171</v>
      </c>
    </row>
    <row r="19" ht="12.75">
      <c r="E19" s="3">
        <v>64000</v>
      </c>
    </row>
    <row r="20" ht="12.75">
      <c r="E20" s="3">
        <f>SUM(E18:E19)</f>
        <v>238171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Hoang Phu</dc:creator>
  <cp:keywords/>
  <dc:description/>
  <cp:lastModifiedBy>SaoViet</cp:lastModifiedBy>
  <cp:lastPrinted>2016-03-09T01:37:18Z</cp:lastPrinted>
  <dcterms:created xsi:type="dcterms:W3CDTF">1996-10-14T23:33:28Z</dcterms:created>
  <dcterms:modified xsi:type="dcterms:W3CDTF">2016-03-10T06:35:12Z</dcterms:modified>
  <cp:category/>
  <cp:version/>
  <cp:contentType/>
  <cp:contentStatus/>
</cp:coreProperties>
</file>