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88" activeTab="1"/>
  </bookViews>
  <sheets>
    <sheet name="PL1" sheetId="1" r:id="rId1"/>
    <sheet name="PL2" sheetId="2" r:id="rId2"/>
  </sheets>
  <definedNames>
    <definedName name="_xlnm.Print_Titles" localSheetId="0">'PL1'!$3:$3</definedName>
    <definedName name="_xlnm.Print_Titles" localSheetId="1">'PL2'!$3:$3</definedName>
  </definedNames>
  <calcPr fullCalcOnLoad="1"/>
</workbook>
</file>

<file path=xl/sharedStrings.xml><?xml version="1.0" encoding="utf-8"?>
<sst xmlns="http://schemas.openxmlformats.org/spreadsheetml/2006/main" count="477" uniqueCount="332">
  <si>
    <t>Khu xen ghép đường Giáp Hải tổ 10 Thủy Phương</t>
  </si>
  <si>
    <t xml:space="preserve">Khu xen ghép Đường Giáp Hải tổ 11 </t>
  </si>
  <si>
    <t>Khu QH  dân cư Thủy Lương (đường Nguyễn Trọng Hợp giao đường Dương Thanh Bình) Thủy Lương</t>
  </si>
  <si>
    <t>phường Thủy Lương</t>
  </si>
  <si>
    <t>Khu QH tổ 20 Xuân Chánh Thủy Dương</t>
  </si>
  <si>
    <t>Khu xen ghép thôn Tân Tô, Chiết Bi Thủy Tân</t>
  </si>
  <si>
    <t>xã Thủy Tân</t>
  </si>
  <si>
    <t>Khu xen ghép khác</t>
  </si>
  <si>
    <t>Khu QH dọc đường Nguyễn Thái Bình (phía sau trường hướng nghiệp dạy nghề) Thủy Lương</t>
  </si>
  <si>
    <t>Khu QH đường bê tông ông Thệ giao đường Hoang Phan Thái (tổ 7) Thủy Lương</t>
  </si>
  <si>
    <t>Khu quy hoạch Rột Cây Xoài Thủy Lương</t>
  </si>
  <si>
    <t>Khu QH xen cư tổ 3 (nhà thờ họ Dương) Thủy Lương</t>
  </si>
  <si>
    <t>Khu quy hoạch Sân Ri Thủy Lương</t>
  </si>
  <si>
    <t>Khu dân cư, tái định cư đường Quang Trung Phú Bài</t>
  </si>
  <si>
    <t>Khu dân cư Vịnh Mộc giai đoạn 4</t>
  </si>
  <si>
    <t>Khu dân cư liền kề khu đô thị mới CIC8</t>
  </si>
  <si>
    <t>Khu dân cư Cư Chánh 2 xã Thủy Bằng</t>
  </si>
  <si>
    <t xml:space="preserve">Phường An Đông </t>
  </si>
  <si>
    <t xml:space="preserve">Lý Thái Tổ, phường An Hòa </t>
  </si>
  <si>
    <t>Khu B, Hùng Vương</t>
  </si>
  <si>
    <t>50A Hùng Vương</t>
  </si>
  <si>
    <t>Quy hoạch dân cư xã Quảng Thành</t>
  </si>
  <si>
    <t>Điểm tái định cư xen ghép</t>
  </si>
  <si>
    <t>Xã Quảng Phước</t>
  </si>
  <si>
    <t xml:space="preserve">Điểm dân cư xen ghép xóm 7 thôn Thủ Lễ 2, 3, Phước Lý </t>
  </si>
  <si>
    <t xml:space="preserve">Điểm dân cư xen ghép thôn Phước Lập </t>
  </si>
  <si>
    <t>Chuyển diện tích Trường Tiểu học thôn Khuông Phò sang đất ở</t>
  </si>
  <si>
    <t>Xã Quảng Công</t>
  </si>
  <si>
    <t>Khu tái định cư và xen ghép Tân An (thôn An Lộc)</t>
  </si>
  <si>
    <t xml:space="preserve">Điểm dân cư xen ghép thôn 1 (gần nhà ông Chữ, Tôn, Dự, Tháp, Đài) </t>
  </si>
  <si>
    <t>Điểm dân cư xen ghép thôn 2 (trước nhà thờ họ Huỳnh, họ Hồ, Lê Đình Sản)</t>
  </si>
  <si>
    <t>Điểm dân cư xen ghép thôn 3</t>
  </si>
  <si>
    <t xml:space="preserve">Điểm dân cư xen ghép thôn 4 </t>
  </si>
  <si>
    <t>Xã Quảng Ngạn</t>
  </si>
  <si>
    <t>Điểm dân cư dọc hai bên tuyến đường ra biển thôn Tây Hải (nằm cạnh nhà máy nước)</t>
  </si>
  <si>
    <t>Điểm dân cư xen ghép Chung Võ</t>
  </si>
  <si>
    <t>Điểm dân cư xen ghép Mỹ Thệ</t>
  </si>
  <si>
    <t>Điểm dân cư xen ghép xã Quảng Thái</t>
  </si>
  <si>
    <t>xã Quảng Thái</t>
  </si>
  <si>
    <t xml:space="preserve">Khu quy hoạch dân cư kết hợp dịch vụ ở chợ Trung tâm </t>
  </si>
  <si>
    <t>Xã Quảng Lợi</t>
  </si>
  <si>
    <t>Điểm dân cư đội 5 thôn Đức Nhuận</t>
  </si>
  <si>
    <t>Điểm dân cư đội 5 thôn Cổ Tháp</t>
  </si>
  <si>
    <t>Khu dân cư xen ghép khu vực thôn Hà Công, Mỹ Thạnh, Hà Lạc</t>
  </si>
  <si>
    <t>Xã Quảng Thọ</t>
  </si>
  <si>
    <t>Xã Quảng Phú</t>
  </si>
  <si>
    <t>Xã Quảng An</t>
  </si>
  <si>
    <t>Xã Quảng Thành</t>
  </si>
  <si>
    <t xml:space="preserve">Khu nhà đất 121 Nguyễn Sinh Cung </t>
  </si>
  <si>
    <t>Khu nhà đất 49 Hàm Nghi</t>
  </si>
  <si>
    <t>Khu nhà đất 28 Lê Quý Đôn</t>
  </si>
  <si>
    <t>Huyện Phú Vang (26 trường hợp)</t>
  </si>
  <si>
    <t>Huyện Phú Lộc (01 trường hợp)</t>
  </si>
  <si>
    <t>Huyện Quảng Điền (7 trường hợp)</t>
  </si>
  <si>
    <t>Huyện Quảng Điền (17 trường hợp)</t>
  </si>
  <si>
    <t>Thành phố Huế (23 trường hợp)</t>
  </si>
  <si>
    <t>Huyện Phú Vang ( 33 trường hợp)</t>
  </si>
  <si>
    <t>VI</t>
  </si>
  <si>
    <t>Tên thửa đất, khu đất</t>
  </si>
  <si>
    <t>Khu đất trên trục đường Lê Lợi (Khu A)</t>
  </si>
  <si>
    <t>Hạ tầng kỹ thuật tiếp giáp Hói Cây Sen giai đoạn 1</t>
  </si>
  <si>
    <t>Hạ tầng kỹ thuật  thiết yếu và cắm mốc phân lô khu dân cư vùng lộng tổ 9 giai đoạn 2</t>
  </si>
  <si>
    <t>Khu dân cư thôn Hòa Duân (Sau Trạm Y tế)</t>
  </si>
  <si>
    <t>Khu đất Trụ sở Kho bạc Nhà nước huyện (Thôn Trung Đông)</t>
  </si>
  <si>
    <t>Lộc Sơn</t>
  </si>
  <si>
    <t>Tổng cộng</t>
  </si>
  <si>
    <t>Khu A2 - Khu Du lịch thương mại Hùng Vương</t>
  </si>
  <si>
    <t>Khu đất Phong Phú Plaza</t>
  </si>
  <si>
    <t>Khu đất xây dựng khu trung tâm thương mại Vincon Center của Công ty Cổ phần Vincom số 50A Hùng Vương</t>
  </si>
  <si>
    <t xml:space="preserve">Khu đất Công ty Cổ phần Royales Star VN </t>
  </si>
  <si>
    <t xml:space="preserve">Khu đất Công ty TNHH NN MTV Quản lý bến xe Thừa Thiên Huế Huế </t>
  </si>
  <si>
    <t>Các Khu đất xây dựng chuỗi 05 cửa hàng tiện ích Vinmart của Tập đoàn Vingroup</t>
  </si>
  <si>
    <t>Khu đất đối diện phòng trưng bày bất động sản An Cựu City (đường Phan Anh)</t>
  </si>
  <si>
    <t>Khu dân cư xen ghép xã Lộc Sơn</t>
  </si>
  <si>
    <t>Thị xã Hương Thủy (01 trường hợp)</t>
  </si>
  <si>
    <t>Huyện Quảng Điền (02 trường hợp)</t>
  </si>
  <si>
    <t>Trung tâm Phát triển quỹ đất tỉnh (7 trường hợp)</t>
  </si>
  <si>
    <t>QUÝ I (11 trường hợp)</t>
  </si>
  <si>
    <t>Tổng cộng năm 2015 (209 trường hợp)</t>
  </si>
  <si>
    <t>Khu A2 - Khu Du lịch thương mại Hùng Vương (thuê đất)</t>
  </si>
  <si>
    <t>Khu đất Phong Phú Plaza (thuê đất)</t>
  </si>
  <si>
    <t>Khu đất xây dựng khu trung tâm thương mại Vincon Center của Công ty Cổ phần Vincom số 50A Hùng Vương. (thuê đất)</t>
  </si>
  <si>
    <t>Khu đất Công ty TNHH 1TV Đông Dương Huế (thuê đất)</t>
  </si>
  <si>
    <t>Khu đất Công ty Cổ phần Royales Star VN (thuê đất)</t>
  </si>
  <si>
    <t>Khu đất Công ty TNHH NN MTV Quản lý bến xe Thừa Thiên Huế Huế (thuê đất)</t>
  </si>
  <si>
    <t>Các Khu đất xây dựng chuỗi 05 cửa hàng tiện ích Vinmart của Tập đoàn Vingroup (thuê đất)</t>
  </si>
  <si>
    <t>Xã  Quảng Thành</t>
  </si>
  <si>
    <r>
      <t>Phần B (theo bản vẽ thu hồi của ông Mai Văn Rớt diện tích 203m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và Phần A (UBND phường Vỹ Dạ đang quản lý diện tích 207,8m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tại đường Phạm Văn Đông, phường Vỹ Dạ</t>
    </r>
  </si>
  <si>
    <t>Khu Lịch Đợi GĐ2</t>
  </si>
  <si>
    <t>P. Phường Đúc, TP Huế</t>
  </si>
  <si>
    <t>Khu đô thị Mỹ Thượng (Đợt 2)</t>
  </si>
  <si>
    <t xml:space="preserve">Xã Phú Mỹ, huyện Phú Vang </t>
  </si>
  <si>
    <t>Khu TĐ1 - B An Vân Dương</t>
  </si>
  <si>
    <t>Khu B An Vân Dương</t>
  </si>
  <si>
    <t>Khu định cư Bàu vá GĐ2</t>
  </si>
  <si>
    <t>P. Thủy Xuân, TP Huế</t>
  </si>
  <si>
    <t>Khu TĐC Hương Sơ GĐ3</t>
  </si>
  <si>
    <t>P. An Hòa, TP Huế</t>
  </si>
  <si>
    <t>Khu định cư Bàu vá GĐ3</t>
  </si>
  <si>
    <t xml:space="preserve">Khu dân cư dọc QL1A-Tự Đức (Khu C) </t>
  </si>
  <si>
    <t>P. An Tây, TP Huế</t>
  </si>
  <si>
    <t>Khu dân cư TĐC2 - A An Vân Dương</t>
  </si>
  <si>
    <t>Khu A - An Vân Dương</t>
  </si>
  <si>
    <t>Khu đất thuộc kênh đào Nam Sông Hương</t>
  </si>
  <si>
    <t>Khu nhà đất 23 Trần Cao Vân (Hội CTĐ)</t>
  </si>
  <si>
    <t>P. Phú Nhuận, TP Huế</t>
  </si>
  <si>
    <t>Khu nhà đất số 41 Hoàng Diệu</t>
  </si>
  <si>
    <t>P. Tây Lộc, TP Huế</t>
  </si>
  <si>
    <t>Khu đất trên trục đường Lê Lợi (Khu B)</t>
  </si>
  <si>
    <t>P. Phú Hội, TP Huế</t>
  </si>
  <si>
    <t>Kim Long</t>
  </si>
  <si>
    <t>Thửa số 42 tờ bản đồ 18 tại đường Trần Phú phường Phước Vĩnh</t>
  </si>
  <si>
    <t>Phước Vĩnh</t>
  </si>
  <si>
    <t>Lô L2 - Khu phân lô thửa số 394 tờ bản đồ 23 phường Phú Hội:</t>
  </si>
  <si>
    <t xml:space="preserve">  Phú Hội</t>
  </si>
  <si>
    <t>Khu nhà đất tại số 01 đường Phạm Thị Liên, phường Kim Long, thành phố Huế</t>
  </si>
  <si>
    <t xml:space="preserve"> Kim Long</t>
  </si>
  <si>
    <t>Khu nhà đất tại số 27 Ấu Triệu, phường Trường An</t>
  </si>
  <si>
    <t>Trường An</t>
  </si>
  <si>
    <t>Khu phân lô thửa số 575 tờ bản đồ 14 tại đường Lê Quang Đạo, phường An Đông</t>
  </si>
  <si>
    <t xml:space="preserve">  An Đông</t>
  </si>
  <si>
    <t>QUÝ II (115 trường hợp)</t>
  </si>
  <si>
    <t>Thị xã Hương Thủy (32 trường hợp)</t>
  </si>
  <si>
    <t>Trung tâm Phát triển quỹ đất tỉnh (17 trường hợp)</t>
  </si>
  <si>
    <t>QUÝ III (83 trường hợp)</t>
  </si>
  <si>
    <t>Trung tâm Phát triển quỹ đất tỉnh (3 trường hợp)</t>
  </si>
  <si>
    <t>Thửa số 127 tờ bản đồ 17 tại Kiệt đường Ngự Bình, phường An Cựu</t>
  </si>
  <si>
    <t>An Cựu</t>
  </si>
  <si>
    <t>Thửa số 243 tờ bản đồ 25 tại đường Duy Tân, phường An Cựu</t>
  </si>
  <si>
    <t xml:space="preserve"> An Cựu</t>
  </si>
  <si>
    <t>Thửa số 86 tờ bản đồ 20 tại Kiệt đường An Dương Vương, phường An Cựu</t>
  </si>
  <si>
    <t xml:space="preserve">  An Cựu</t>
  </si>
  <si>
    <t>Thửa số 01 tờ bản đồ 39 tại Kiệt đường Phú Mộng, phường Kim Long</t>
  </si>
  <si>
    <t>Thửa số 101 và 127 tờ bản đồ 22 tại đường Lê Ngô Cát, phường Thủy Xuân</t>
  </si>
  <si>
    <t xml:space="preserve">  Thủy Xuân</t>
  </si>
  <si>
    <t>Thửa số 13 và 14 tờ bản đồ 5 tại KQH Bàu Vá, phường Thủy Xuân</t>
  </si>
  <si>
    <t>Thửa số 485 tờ bản đồ 26 tại Kiệt đường Lê Ngô Cát, phường Thủy Xuân</t>
  </si>
  <si>
    <t xml:space="preserve">Khu phân lô đất xen ghép thửa 85 tờ bản đồ 16 tại kiệt đường Hoàng  Quốc Việt phường An Đông </t>
  </si>
  <si>
    <t>Khu phân lô đất xen ghép dọc hai bên hói Nhất Trí tại Kiệt 1 đường Dương Văn An phường Xuân Phú</t>
  </si>
  <si>
    <t xml:space="preserve"> Xuân Phú</t>
  </si>
  <si>
    <t>Thửa số 130 tờ bản đồ 10 tại Kiệt đường Tô Hiến Thành phường Phú Cát</t>
  </si>
  <si>
    <t xml:space="preserve"> Phú Cát</t>
  </si>
  <si>
    <t>Thửa số 10 tờ bản đồ 26 tại Kiệt đường Bạch Đằng phường Phú Hiệp</t>
  </si>
  <si>
    <t xml:space="preserve"> Phú Hiệp</t>
  </si>
  <si>
    <t>Thửa số 333 tờ bản đồ 6 tại đường Trịnh Công Sơn phường Phú Cát</t>
  </si>
  <si>
    <t xml:space="preserve">  Phú Cát</t>
  </si>
  <si>
    <t>Thửa số 332 tờ bản đồ 6 tại đường Trịnh Công Sơn phường Phú Cát</t>
  </si>
  <si>
    <t>Thửa số 312 tờ bản đồ 13 tại đường Chi Lăng phường Phú Cát</t>
  </si>
  <si>
    <t>Phú Cát</t>
  </si>
  <si>
    <t xml:space="preserve">Vỹ Dạ </t>
  </si>
  <si>
    <t>Phần C1 , C2 thu hồi của ông Mai Văn Rớt tại đường Phạm Văn Đông, phường Vỹ Dạ</t>
  </si>
  <si>
    <t>Khu đất phân lô xen ghép Tổ 13 Khu vực 5 phường An Đông</t>
  </si>
  <si>
    <t>Thửa số 91 và thửa số 150 tờ bản đồ 25 tại đường Duy Tân, phường An Cựu</t>
  </si>
  <si>
    <t>Khu phân lô thửa số 16 tờ bản đồ 30 phường Phường Đúc và thửa số 15 tờ bản đồ 5 phường Thuỷ Xuân</t>
  </si>
  <si>
    <t xml:space="preserve"> Thủy Xuân và Phường Đúc</t>
  </si>
  <si>
    <t>Khu đất tại số 34 đường Võ Thị Sáu, phường Phú Hội</t>
  </si>
  <si>
    <t xml:space="preserve"> Phú Hội</t>
  </si>
  <si>
    <t>Thửa số 350 tờ bản đồ 28 phường An Cựu</t>
  </si>
  <si>
    <t>Thửa số 241 tờ bản đồ 11 phường Trường An</t>
  </si>
  <si>
    <t xml:space="preserve"> Trường An</t>
  </si>
  <si>
    <t>Cơ sở 3 trường Mầm non Trường Đá, phường Thủy Biều</t>
  </si>
  <si>
    <t>Thủy Biều</t>
  </si>
  <si>
    <t>Cơ sở 2 trường Mầm Non phường An Tây</t>
  </si>
  <si>
    <t xml:space="preserve"> An Tây</t>
  </si>
  <si>
    <t>Thửa số 179 tờ bản đồ 24 phường An Cựu</t>
  </si>
  <si>
    <t>Thửa số 16 tờ bản đồ 01 phường Thủy Xuân</t>
  </si>
  <si>
    <t>Thủy Xuân</t>
  </si>
  <si>
    <t>Thửa số 20 (19) tờ bản đồ 01 phường Thủy Xuân</t>
  </si>
  <si>
    <t>Thửa 658 tờ bản đồ 21 phường An Hòa</t>
  </si>
  <si>
    <t xml:space="preserve"> An Hòa</t>
  </si>
  <si>
    <t>Thửa 9 tờ bản đồ 39 phường Vỹ Dạ</t>
  </si>
  <si>
    <t xml:space="preserve"> Vỹ Dạ</t>
  </si>
  <si>
    <t>Cơ sở Trường Tiểu học Lý Thường Kiệt tại số 138 đường Bà Triệu, phường Phú Hội</t>
  </si>
  <si>
    <t>Phú Hội</t>
  </si>
  <si>
    <t>Khu tái định cư Phú Hậu giai đoạn 3, phường Phú Hậu</t>
  </si>
  <si>
    <t xml:space="preserve"> Phú Hậu</t>
  </si>
  <si>
    <t>Khu tái định cư Kim Long giai đoạn 5, phường Kim Long</t>
  </si>
  <si>
    <t xml:space="preserve">Khu tái định cư Hương Long giai đoạn 2, phường Hương Long </t>
  </si>
  <si>
    <t xml:space="preserve"> Hương Long</t>
  </si>
  <si>
    <t>Lô 2 - thuộc Khu phân đất xen ghép tại đường Lê Ngô Cát phường Thủy Xuân</t>
  </si>
  <si>
    <t>Thửa 312 và thửa 313 tờ bản đồ 33 phường An Hòa</t>
  </si>
  <si>
    <t>An Hòa</t>
  </si>
  <si>
    <t>Khu phân lô đất xen ghép Tổ 15B phường Vỹ Dạ</t>
  </si>
  <si>
    <t>Vỹ Dạ</t>
  </si>
  <si>
    <t>Khu phân lô đất xen ghép thửa số 2, 4, 51, 53, 57, 64, 620, 621, 651 tờ bản đồ 27 phường An Đông</t>
  </si>
  <si>
    <t>Khu phân lô đất xen ghép thửa số 13, 99, 36, 41, 42, 43 tờ bản đồ 28 phường Kim Long</t>
  </si>
  <si>
    <t>Khu phân lô đất xen ghép thửa số 96 tờ bản đồ 43 phường An Tây</t>
  </si>
  <si>
    <t>An Tây</t>
  </si>
  <si>
    <t>Khu phân lô thửa 287, 288, 289, 290, 371, 311 tờ bản đồ 23 phường Hương Sơ</t>
  </si>
  <si>
    <t xml:space="preserve">  Hương Sơ</t>
  </si>
  <si>
    <t xml:space="preserve">Khu đất Dịch vụ kết hợp ở tại 225 Nguyễn Sinh Cung, phường Vỹ Dạ </t>
  </si>
  <si>
    <t>Nhà đất số 239 Trần Hưng Đạo phường Phú Hoà</t>
  </si>
  <si>
    <t>Phú Hòa</t>
  </si>
  <si>
    <t>Nhà đất số 09 Trần Hưng Đạo, phường Phú Hoà</t>
  </si>
  <si>
    <t xml:space="preserve">  Phú Hòa</t>
  </si>
  <si>
    <t>Nhà đất số 249 đường Trần Hưng Đạo phường Phú Hoà</t>
  </si>
  <si>
    <t xml:space="preserve"> Phú Hòa</t>
  </si>
  <si>
    <t>Nhà đất số 287 Tăng Bạt Hổ phường Phú Bình</t>
  </si>
  <si>
    <t xml:space="preserve"> Phú Bình</t>
  </si>
  <si>
    <t>Nhà đất số 4/79 Đào Duy Anh</t>
  </si>
  <si>
    <t>Các đất xen ghép nhỏ lẻ, các cơ sở nhà đất SHNN phát sinh trong quá trình thực hiện (dự kiến 20 khu đất)</t>
  </si>
  <si>
    <t>Trên toàn 27 Phường thuộc thành phố Huế</t>
  </si>
  <si>
    <t>I</t>
  </si>
  <si>
    <t>II</t>
  </si>
  <si>
    <t>Thành phố Huế (32 trường hợp)</t>
  </si>
  <si>
    <t>III</t>
  </si>
  <si>
    <t>IV</t>
  </si>
  <si>
    <t>V</t>
  </si>
  <si>
    <t>Huyện Nam Đông (01 trường hợp)</t>
  </si>
  <si>
    <t>Diện tích
(ha)</t>
  </si>
  <si>
    <t>Địa điểm</t>
  </si>
  <si>
    <t>Stt</t>
  </si>
  <si>
    <t>A</t>
  </si>
  <si>
    <t>B</t>
  </si>
  <si>
    <t>Đường Huyền Trân Công Chúa (Khu du lịch Làng Việt)</t>
  </si>
  <si>
    <t>Giao lộ đường Hùng Vương - Trương Định (KS Đông Dương)</t>
  </si>
  <si>
    <t>Khu dân cư Hạ Công Trống</t>
  </si>
  <si>
    <t>Phú Thượng</t>
  </si>
  <si>
    <r>
      <t>Phụ lục 1</t>
    </r>
    <r>
      <rPr>
        <b/>
        <sz val="12"/>
        <rFont val="Times New Roman"/>
        <family val="1"/>
      </rPr>
      <t>: Các dự án phải thuê tổ chức có chức năng tư vấn xác định giá đất cụ thể</t>
    </r>
  </si>
  <si>
    <t>Lô đất xen cư thôn Lại Thế</t>
  </si>
  <si>
    <t>Khu dân cư thôn Tây Thượng</t>
  </si>
  <si>
    <t xml:space="preserve">Khu dân cư thôn Quãng Xuyên </t>
  </si>
  <si>
    <t>Phú Xuân</t>
  </si>
  <si>
    <t>Khu dân cư thôn 1</t>
  </si>
  <si>
    <t>Vinh Hà</t>
  </si>
  <si>
    <t>Khu dân cư thôn 5</t>
  </si>
  <si>
    <t>Khu dân cư thôn 2</t>
  </si>
  <si>
    <t>Khu dân cư thôn 4</t>
  </si>
  <si>
    <t>Khu dân cư thôn 3</t>
  </si>
  <si>
    <t>Vinh Thanh</t>
  </si>
  <si>
    <t>Khu dân cư thôn Vọng Trì</t>
  </si>
  <si>
    <t>Phú Mậu</t>
  </si>
  <si>
    <t>Khu dân cư thôn Hải Tiến</t>
  </si>
  <si>
    <t>Thuận An</t>
  </si>
  <si>
    <t>Khu dân cư thôn Tân An</t>
  </si>
  <si>
    <t>Khu đất Trường Mầm non Vinh Xuân (Cơ sở Xuân Thiêng Hạ)</t>
  </si>
  <si>
    <t>Khu đất Trường Mầm non Vinh Xuân (Cơ sở Kế Võ)</t>
  </si>
  <si>
    <t>Khu đất Trường Mầm non Vinh Thái (Cơ sở Dưỡng Mông B)</t>
  </si>
  <si>
    <t>Khu đất Trường Mầm non Vinh Thái (Cơ sở Thanh Lam Bồ)</t>
  </si>
  <si>
    <t>Khu đất Trường Mầm non Vinh Thái (Cơ sở Hà Thượng)</t>
  </si>
  <si>
    <t>Khu đất Trường Mầm non Vinh Thái (Cơ sở Thanh Dương)</t>
  </si>
  <si>
    <t>Khu đất Trường Mầm non Phú Xuân (Cơ sở Quãng Xuyên)</t>
  </si>
  <si>
    <t>Khu đất Trường Mầm non Phú Xuân (Cơ sở Lộc Sơn)</t>
  </si>
  <si>
    <t>Khu đất Trường Tiểu học Vinh An 1 (Cơ sở 2)</t>
  </si>
  <si>
    <t>Khu đất Trường Tiểu học Dương Nỗ (Cơ sở Mỹ An)</t>
  </si>
  <si>
    <t>Khu đất Trường Mầm non Phú Dương (Cơ sở Dương Nỗ Cồn)</t>
  </si>
  <si>
    <t>Khu đất Trường Mầm non Phú Dương (Cơ sở Dương Nỗ Nam)</t>
  </si>
  <si>
    <t>Khu đất Trường Mầm non Phú Mậu (Cơ sở Lại Ân)</t>
  </si>
  <si>
    <t>Khu tái định cư Thôn Thượng 3, phường Thuỷ Xuân (đường Hoài Thanh)</t>
  </si>
  <si>
    <t xml:space="preserve"> Thuỷ Xuân </t>
  </si>
  <si>
    <t xml:space="preserve">Khu phân lô đất xen ghép thửa 32, 33, 34, 73 tờ bản đồ 26, phường An Đông (kiệt đường An Dương Vương) </t>
  </si>
  <si>
    <t>An Đông</t>
  </si>
  <si>
    <t>Khu tái định cư Kim Long giai đoạn 4 phường Kim Long</t>
  </si>
  <si>
    <t>Khu quy hoạch cụm dân cư Khu vực I</t>
  </si>
  <si>
    <t>Khu vực I, thị trấn Khe Tre, huyện Nam Đông</t>
  </si>
  <si>
    <t xml:space="preserve">05 Nguyễn Thái Học </t>
  </si>
  <si>
    <t>Giao lộ Nguyễn Trãi - Lê Đại Hành (gần chợ Tây Lộc cũ)</t>
  </si>
  <si>
    <t xml:space="preserve">Giao lộ Đinh Tiên Hoàng -Mai Thúc Loan </t>
  </si>
  <si>
    <t>Khu đất đối diện phòng trưng bày bất động sản An Cự City (đường Phan Anh)</t>
  </si>
  <si>
    <t>Khu xen cư tổ 4 (kiệt 2 Bùi Xuân Phái) Thủy Dương</t>
  </si>
  <si>
    <t>Xen cư Trùng Kiều thôn 3, 1A</t>
  </si>
  <si>
    <t>xã Thủy Phù</t>
  </si>
  <si>
    <t>Xen cư đường Nguyễn Xuân Ngà tổ 4 Phú Bài</t>
  </si>
  <si>
    <t>phường Phú Bài</t>
  </si>
  <si>
    <t>Xen cư tổ 16 Thủy Dương</t>
  </si>
  <si>
    <t>phường Thủy Dương</t>
  </si>
  <si>
    <t>Xen cư tổ 18 Thủy Dương</t>
  </si>
  <si>
    <t>Xen cư khu 7C Phú Bài</t>
  </si>
  <si>
    <t>Xen cư tổ 12 (Cống mặt trận) Phú Bài</t>
  </si>
  <si>
    <t>Xen cư tổ 12 Phú Bài</t>
  </si>
  <si>
    <t>Khu xen cư tổ 19 Thủy Dương</t>
  </si>
  <si>
    <t xml:space="preserve">Xen cư dọc Tỉnh lộ 7 Dương Hòa (theo QĐ số 2745/QĐ-UBND ngày 11/8/2014 của UBND thị xã) </t>
  </si>
  <si>
    <t>xã Dương Hòa</t>
  </si>
  <si>
    <t>Khu dân cư, tái định cư Thanh Lam giai đoạn 2 Thủy Phương</t>
  </si>
  <si>
    <t>phường Thủy Phương</t>
  </si>
  <si>
    <t>Khu HTKT khu dân cư tổ 12 giai đoạn 1 Thủy Dương</t>
  </si>
  <si>
    <t>Xen cư tổ 4 Phú Bài</t>
  </si>
  <si>
    <t>Khu xen cư tổ 16 gần nhà ông Đá Thủy Dương</t>
  </si>
  <si>
    <t>Khu xen cư tổ 20 (khu sân bay) Thủy Dương</t>
  </si>
  <si>
    <t>Khu dân cư Tổ dân phố Viễn Trình</t>
  </si>
  <si>
    <t>Phú Đa</t>
  </si>
  <si>
    <t>Khu dân cư thôn Sư Lỗ Thượng</t>
  </si>
  <si>
    <t>Phú Hồ</t>
  </si>
  <si>
    <t>Khu dân cư thôn Vinh Vệ</t>
  </si>
  <si>
    <t>Phú Mỹ</t>
  </si>
  <si>
    <t>Khu dân cư thôn Dương Nỗ Cồn</t>
  </si>
  <si>
    <t>Phú Dương</t>
  </si>
  <si>
    <t>Khu dân cư thôn Cự Lại Trung</t>
  </si>
  <si>
    <t>Phú Hải</t>
  </si>
  <si>
    <t>Khu dân cư thôn Quy Lai</t>
  </si>
  <si>
    <t>Phú Thanh</t>
  </si>
  <si>
    <t>Lô đất xen cư thôn Triều Thuỷ</t>
  </si>
  <si>
    <t>Phú An</t>
  </si>
  <si>
    <t>Khu dân cư thôn Triều Thuỷ</t>
  </si>
  <si>
    <t>Khu dân cư thôn Mộc Trụ</t>
  </si>
  <si>
    <t>Thị xã Hương Thủy (8 trường hợp)</t>
  </si>
  <si>
    <t>Vinh Phú</t>
  </si>
  <si>
    <t>Khu dân cư thôn Phương Diên</t>
  </si>
  <si>
    <t>Phú Diên</t>
  </si>
  <si>
    <t>Phú Thuận</t>
  </si>
  <si>
    <t>Khu dân cư thôn Hoà Duân</t>
  </si>
  <si>
    <t>Khu dân cư thôn Lê Xá Đông</t>
  </si>
  <si>
    <t>Phú Lương</t>
  </si>
  <si>
    <t>Vinh Thái</t>
  </si>
  <si>
    <t>Khu dân cư thôn Hà Trữ A</t>
  </si>
  <si>
    <t>Khu dân cư thôn Viĩnh Lưu</t>
  </si>
  <si>
    <t>Khu dân cư khu phố Hòa Đa Tây</t>
  </si>
  <si>
    <t>Khu dân cư thôn Di Đông</t>
  </si>
  <si>
    <t>Vinh Xuân</t>
  </si>
  <si>
    <t>Khu dân cư thôn Diệm Tụ</t>
  </si>
  <si>
    <t>Khu dân cư thôn Dưỡng Mong A</t>
  </si>
  <si>
    <t>Khu đất Viện Kiểm sát huyện (Thôn Trung Đông)</t>
  </si>
  <si>
    <t>Khu đất Tòa án huyện (Thôn Trung Đông)</t>
  </si>
  <si>
    <t>Vinh An</t>
  </si>
  <si>
    <t>Khu đất Trường Tiểu học Vinh Thanh (Thửa 235 và thửa 77)</t>
  </si>
  <si>
    <t>Khu đất Đội thuế số 3 Phú Xuân (Diên Đại)</t>
  </si>
  <si>
    <t>Thị trấn Sịa</t>
  </si>
  <si>
    <t>Hạ tầng kỹ thuật khu dân cư</t>
  </si>
  <si>
    <t xml:space="preserve">Khu dân cư Giang Đông </t>
  </si>
  <si>
    <t>Chuyển công viên Hòa Bình 2 sang đất ở</t>
  </si>
  <si>
    <t>Khu xen ghép đường Vương Thừa Vũ Thủy Phương</t>
  </si>
  <si>
    <t>Xen cư tổ 10 Phú Bài</t>
  </si>
  <si>
    <t>Xen cư đường Trần Quang Diệu tổ 1 Phú Bài</t>
  </si>
  <si>
    <t>Xen cư tại thôn Kim Sơn Thủy Bằng</t>
  </si>
  <si>
    <t>xã Thủy Bằng</t>
  </si>
  <si>
    <t>Khu dân cư Tả Biên thôn 10 Thủy Phù</t>
  </si>
  <si>
    <t>Khu C xứ Mụ Lái thôn 1b  Thủy Phù</t>
  </si>
  <si>
    <t>Khu xen ghép Đường Dạ Lê Thủy Phương</t>
  </si>
  <si>
    <t>Khu xen ghép xã Thủy Thanh</t>
  </si>
  <si>
    <t>xã Thủy Thanh</t>
  </si>
  <si>
    <t>Khu HTKT Khu dân cư tổ 14 Thủy Phương</t>
  </si>
  <si>
    <r>
      <t>Phụ lục</t>
    </r>
    <r>
      <rPr>
        <b/>
        <sz val="12"/>
        <rFont val="Times New Roman"/>
        <family val="1"/>
      </rPr>
      <t>: Các trường hợp giao đất, cho thuê thông qua hình thức đấu giá quyền sử dụng đất năm 2015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</si>
</sst>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_);_(* \(#,##0.0\);_(* &quot;-&quot;?_);_(@_)"/>
    <numFmt numFmtId="166" formatCode="_(* #,##0_);_(* \(#,##0\);_(* &quot;-&quot;??_);_(@_)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;[Red]0.00"/>
    <numFmt numFmtId="173" formatCode="#,##0.00;[Red]#,##0.00"/>
    <numFmt numFmtId="174" formatCode="00000"/>
    <numFmt numFmtId="175" formatCode="0.0"/>
    <numFmt numFmtId="176" formatCode="[&lt;=9999999][$-1000000]###\-####;[$-1000000]\(#\)\ ###\-####"/>
    <numFmt numFmtId="177" formatCode="_(* #,##0.0_);_(* \(#,##0.0\);_(* &quot;-&quot;??_);_(@_)"/>
    <numFmt numFmtId="178" formatCode="#,##0.000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_);_(* \(#,##0.0000\);_(* &quot;-&quot;????_);_(@_)"/>
    <numFmt numFmtId="183" formatCode="0.000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Arial"/>
      <family val="2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6" fontId="2" fillId="0" borderId="10" xfId="4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44" fontId="2" fillId="0" borderId="10" xfId="44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/>
    </xf>
    <xf numFmtId="0" fontId="7" fillId="0" borderId="0" xfId="0" applyFont="1" applyAlignment="1">
      <alignment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42" applyNumberFormat="1" applyFont="1" applyFill="1" applyBorder="1" applyAlignment="1">
      <alignment horizontal="right" vertical="center" wrapText="1"/>
    </xf>
    <xf numFmtId="177" fontId="2" fillId="0" borderId="10" xfId="42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81" fontId="2" fillId="0" borderId="10" xfId="42" applyNumberFormat="1" applyFont="1" applyFill="1" applyBorder="1" applyAlignment="1">
      <alignment horizontal="right" vertical="center"/>
    </xf>
    <xf numFmtId="43" fontId="2" fillId="0" borderId="10" xfId="42" applyFont="1" applyFill="1" applyBorder="1" applyAlignment="1">
      <alignment horizontal="right" vertical="center" wrapText="1"/>
    </xf>
    <xf numFmtId="180" fontId="2" fillId="0" borderId="10" xfId="42" applyNumberFormat="1" applyFont="1" applyFill="1" applyBorder="1" applyAlignment="1">
      <alignment horizontal="right" vertical="center"/>
    </xf>
    <xf numFmtId="177" fontId="1" fillId="14" borderId="10" xfId="42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66" fontId="2" fillId="0" borderId="10" xfId="42" applyNumberFormat="1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79" fontId="2" fillId="0" borderId="10" xfId="42" applyNumberFormat="1" applyFont="1" applyFill="1" applyBorder="1" applyAlignment="1">
      <alignment horizontal="right" vertical="center" wrapText="1"/>
    </xf>
    <xf numFmtId="180" fontId="2" fillId="0" borderId="10" xfId="42" applyNumberFormat="1" applyFont="1" applyFill="1" applyBorder="1" applyAlignment="1">
      <alignment horizontal="right" vertical="center" wrapText="1"/>
    </xf>
    <xf numFmtId="179" fontId="2" fillId="0" borderId="10" xfId="42" applyNumberFormat="1" applyFont="1" applyFill="1" applyBorder="1" applyAlignment="1">
      <alignment horizontal="right" vertical="center"/>
    </xf>
    <xf numFmtId="179" fontId="2" fillId="0" borderId="10" xfId="42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79" fontId="2" fillId="0" borderId="10" xfId="42" applyNumberFormat="1" applyFont="1" applyFill="1" applyBorder="1" applyAlignment="1">
      <alignment horizontal="right"/>
    </xf>
    <xf numFmtId="183" fontId="2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164" fontId="2" fillId="0" borderId="10" xfId="42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79" fontId="2" fillId="0" borderId="11" xfId="4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3" fontId="2" fillId="0" borderId="12" xfId="42" applyFont="1" applyFill="1" applyBorder="1" applyAlignment="1">
      <alignment horizontal="right"/>
    </xf>
    <xf numFmtId="0" fontId="2" fillId="0" borderId="0" xfId="0" applyFont="1" applyFill="1" applyAlignment="1">
      <alignment/>
    </xf>
    <xf numFmtId="179" fontId="1" fillId="0" borderId="10" xfId="42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9" fontId="1" fillId="0" borderId="10" xfId="4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78" fontId="1" fillId="0" borderId="10" xfId="42" applyNumberFormat="1" applyFont="1" applyFill="1" applyBorder="1" applyAlignment="1">
      <alignment horizontal="right" vertical="center" wrapText="1"/>
    </xf>
    <xf numFmtId="166" fontId="1" fillId="0" borderId="10" xfId="42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right" vertical="center" wrapText="1"/>
    </xf>
    <xf numFmtId="177" fontId="1" fillId="0" borderId="10" xfId="42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right" vertical="center" wrapText="1"/>
    </xf>
    <xf numFmtId="178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Normal="70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.8515625" style="19" customWidth="1"/>
    <col min="2" max="2" width="36.8515625" style="15" customWidth="1"/>
    <col min="3" max="3" width="11.8515625" style="31" customWidth="1"/>
    <col min="4" max="4" width="33.140625" style="35" customWidth="1"/>
    <col min="5" max="16384" width="9.140625" style="15" customWidth="1"/>
  </cols>
  <sheetData>
    <row r="1" spans="1:4" ht="15.75">
      <c r="A1" s="77" t="s">
        <v>218</v>
      </c>
      <c r="B1" s="77"/>
      <c r="C1" s="77"/>
      <c r="D1" s="77"/>
    </row>
    <row r="3" spans="1:4" s="16" customFormat="1" ht="31.5">
      <c r="A3" s="4" t="s">
        <v>211</v>
      </c>
      <c r="B3" s="4" t="s">
        <v>58</v>
      </c>
      <c r="C3" s="4" t="s">
        <v>209</v>
      </c>
      <c r="D3" s="4" t="s">
        <v>210</v>
      </c>
    </row>
    <row r="4" spans="1:4" ht="32.25" customHeight="1">
      <c r="A4" s="6">
        <v>1</v>
      </c>
      <c r="B4" s="1" t="s">
        <v>66</v>
      </c>
      <c r="C4" s="24">
        <v>0.61268</v>
      </c>
      <c r="D4" s="33" t="s">
        <v>109</v>
      </c>
    </row>
    <row r="5" spans="1:4" ht="15.75">
      <c r="A5" s="6">
        <v>2</v>
      </c>
      <c r="B5" s="1" t="s">
        <v>67</v>
      </c>
      <c r="C5" s="36">
        <v>1.0102</v>
      </c>
      <c r="D5" s="1" t="s">
        <v>19</v>
      </c>
    </row>
    <row r="6" spans="1:4" ht="47.25">
      <c r="A6" s="6">
        <v>3</v>
      </c>
      <c r="B6" s="1" t="s">
        <v>68</v>
      </c>
      <c r="C6" s="29">
        <f>4530.2/10000</f>
        <v>0.45302</v>
      </c>
      <c r="D6" s="33" t="s">
        <v>20</v>
      </c>
    </row>
    <row r="7" spans="1:4" ht="31.5">
      <c r="A7" s="6">
        <v>4</v>
      </c>
      <c r="B7" s="1" t="s">
        <v>82</v>
      </c>
      <c r="C7" s="27">
        <v>0.4782</v>
      </c>
      <c r="D7" s="33" t="s">
        <v>215</v>
      </c>
    </row>
    <row r="8" spans="1:4" ht="31.5">
      <c r="A8" s="6">
        <v>5</v>
      </c>
      <c r="B8" s="1" t="s">
        <v>69</v>
      </c>
      <c r="C8" s="27">
        <f>71338.9/10000</f>
        <v>7.133889999999999</v>
      </c>
      <c r="D8" s="33" t="s">
        <v>214</v>
      </c>
    </row>
    <row r="9" spans="1:4" ht="15.75">
      <c r="A9" s="6">
        <v>6</v>
      </c>
      <c r="B9" s="76" t="s">
        <v>70</v>
      </c>
      <c r="C9" s="29">
        <v>1.419</v>
      </c>
      <c r="D9" s="33" t="s">
        <v>17</v>
      </c>
    </row>
    <row r="10" spans="1:4" ht="15.75">
      <c r="A10" s="6">
        <v>7</v>
      </c>
      <c r="B10" s="76"/>
      <c r="C10" s="29">
        <f>19546.8/10000</f>
        <v>1.95468</v>
      </c>
      <c r="D10" s="33" t="s">
        <v>18</v>
      </c>
    </row>
    <row r="11" spans="1:4" ht="15.75">
      <c r="A11" s="6">
        <v>8</v>
      </c>
      <c r="B11" s="76" t="s">
        <v>71</v>
      </c>
      <c r="C11" s="29">
        <v>0.1207</v>
      </c>
      <c r="D11" s="33" t="s">
        <v>255</v>
      </c>
    </row>
    <row r="12" spans="1:4" ht="31.5">
      <c r="A12" s="6">
        <v>9</v>
      </c>
      <c r="B12" s="76"/>
      <c r="C12" s="29">
        <v>0.0625</v>
      </c>
      <c r="D12" s="33" t="s">
        <v>256</v>
      </c>
    </row>
    <row r="13" spans="1:4" ht="31.5">
      <c r="A13" s="6">
        <v>10</v>
      </c>
      <c r="B13" s="76"/>
      <c r="C13" s="29">
        <v>0.04</v>
      </c>
      <c r="D13" s="33" t="s">
        <v>257</v>
      </c>
    </row>
    <row r="14" spans="1:4" ht="47.25">
      <c r="A14" s="6">
        <v>11</v>
      </c>
      <c r="B14" s="76"/>
      <c r="C14" s="29">
        <v>0.46</v>
      </c>
      <c r="D14" s="33" t="s">
        <v>72</v>
      </c>
    </row>
    <row r="15" spans="1:4" ht="15.75">
      <c r="A15" s="20"/>
      <c r="B15" s="21" t="s">
        <v>65</v>
      </c>
      <c r="C15" s="30">
        <f>SUM(C4:C14)</f>
        <v>13.744869999999999</v>
      </c>
      <c r="D15" s="34"/>
    </row>
    <row r="17" ht="15.75">
      <c r="B17" s="22"/>
    </row>
  </sheetData>
  <sheetProtection/>
  <mergeCells count="3">
    <mergeCell ref="B9:B10"/>
    <mergeCell ref="B11:B14"/>
    <mergeCell ref="A1:D1"/>
  </mergeCells>
  <printOptions horizontalCentered="1"/>
  <pageMargins left="0.41" right="0.25" top="0.51" bottom="0.48" header="0.5" footer="0.3"/>
  <pageSetup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3"/>
  <sheetViews>
    <sheetView tabSelected="1" view="pageBreakPreview" zoomScale="85" zoomScaleNormal="70" zoomScaleSheetLayoutView="85" zoomScalePageLayoutView="0" workbookViewId="0" topLeftCell="A217">
      <selection activeCell="B203" sqref="B203"/>
    </sheetView>
  </sheetViews>
  <sheetFormatPr defaultColWidth="9.140625" defaultRowHeight="12.75"/>
  <cols>
    <col min="1" max="1" width="5.8515625" style="16" customWidth="1"/>
    <col min="2" max="2" width="90.28125" style="52" customWidth="1"/>
    <col min="3" max="3" width="11.8515625" style="74" customWidth="1"/>
    <col min="4" max="4" width="33.140625" style="16" customWidth="1"/>
    <col min="5" max="16384" width="9.140625" style="52" customWidth="1"/>
  </cols>
  <sheetData>
    <row r="1" spans="1:4" ht="15.75">
      <c r="A1" s="78" t="s">
        <v>331</v>
      </c>
      <c r="B1" s="78"/>
      <c r="C1" s="78"/>
      <c r="D1" s="78"/>
    </row>
    <row r="3" spans="1:4" s="16" customFormat="1" ht="31.5">
      <c r="A3" s="4" t="s">
        <v>211</v>
      </c>
      <c r="B3" s="4" t="s">
        <v>58</v>
      </c>
      <c r="C3" s="4" t="s">
        <v>209</v>
      </c>
      <c r="D3" s="4" t="s">
        <v>210</v>
      </c>
    </row>
    <row r="4" spans="1:4" s="16" customFormat="1" ht="15.75">
      <c r="A4" s="4" t="s">
        <v>212</v>
      </c>
      <c r="B4" s="4" t="s">
        <v>77</v>
      </c>
      <c r="C4" s="53">
        <f>+C5+C7+C10+C12</f>
        <v>4.37612</v>
      </c>
      <c r="D4" s="4"/>
    </row>
    <row r="5" spans="1:4" s="57" customFormat="1" ht="15.75">
      <c r="A5" s="54" t="s">
        <v>202</v>
      </c>
      <c r="B5" s="55" t="s">
        <v>74</v>
      </c>
      <c r="C5" s="56">
        <f>+C6</f>
        <v>0.18884</v>
      </c>
      <c r="D5" s="54"/>
    </row>
    <row r="6" spans="1:4" ht="15.75">
      <c r="A6" s="6">
        <v>1</v>
      </c>
      <c r="B6" s="11" t="s">
        <v>260</v>
      </c>
      <c r="C6" s="38">
        <v>0.18884</v>
      </c>
      <c r="D6" s="13" t="s">
        <v>261</v>
      </c>
    </row>
    <row r="7" spans="1:4" s="32" customFormat="1" ht="15.75">
      <c r="A7" s="4" t="s">
        <v>203</v>
      </c>
      <c r="B7" s="58" t="s">
        <v>75</v>
      </c>
      <c r="C7" s="53">
        <f>+C8+C9</f>
        <v>0.48000000000000004</v>
      </c>
      <c r="D7" s="4"/>
    </row>
    <row r="8" spans="1:4" ht="15.75">
      <c r="A8" s="6">
        <v>2</v>
      </c>
      <c r="B8" s="7" t="s">
        <v>21</v>
      </c>
      <c r="C8" s="36">
        <v>0.28</v>
      </c>
      <c r="D8" s="3" t="s">
        <v>47</v>
      </c>
    </row>
    <row r="9" spans="1:4" ht="15.75">
      <c r="A9" s="6">
        <v>3</v>
      </c>
      <c r="B9" s="7" t="s">
        <v>22</v>
      </c>
      <c r="C9" s="36">
        <v>0.2</v>
      </c>
      <c r="D9" s="3" t="s">
        <v>47</v>
      </c>
    </row>
    <row r="10" spans="1:4" s="57" customFormat="1" ht="15.75">
      <c r="A10" s="54" t="s">
        <v>205</v>
      </c>
      <c r="B10" s="55" t="s">
        <v>208</v>
      </c>
      <c r="C10" s="56">
        <f>+C11</f>
        <v>0.8457100000000001</v>
      </c>
      <c r="D10" s="54"/>
    </row>
    <row r="11" spans="1:4" ht="31.5">
      <c r="A11" s="6">
        <v>4</v>
      </c>
      <c r="B11" s="9" t="s">
        <v>253</v>
      </c>
      <c r="C11" s="39">
        <v>0.8457100000000001</v>
      </c>
      <c r="D11" s="3" t="s">
        <v>254</v>
      </c>
    </row>
    <row r="12" spans="1:4" s="57" customFormat="1" ht="15.75">
      <c r="A12" s="54" t="s">
        <v>207</v>
      </c>
      <c r="B12" s="55" t="s">
        <v>76</v>
      </c>
      <c r="C12" s="56">
        <f>+SUM(C13:C19)</f>
        <v>2.86157</v>
      </c>
      <c r="D12" s="54"/>
    </row>
    <row r="13" spans="1:4" ht="15.75">
      <c r="A13" s="6">
        <v>5</v>
      </c>
      <c r="B13" s="1" t="s">
        <v>88</v>
      </c>
      <c r="C13" s="23">
        <v>0.37496999999999997</v>
      </c>
      <c r="D13" s="10" t="s">
        <v>89</v>
      </c>
    </row>
    <row r="14" spans="1:4" ht="15.75">
      <c r="A14" s="6">
        <v>6</v>
      </c>
      <c r="B14" s="18" t="s">
        <v>90</v>
      </c>
      <c r="C14" s="24">
        <v>0.3246</v>
      </c>
      <c r="D14" s="10" t="s">
        <v>91</v>
      </c>
    </row>
    <row r="15" spans="1:4" ht="15.75">
      <c r="A15" s="6">
        <v>7</v>
      </c>
      <c r="B15" s="18" t="s">
        <v>108</v>
      </c>
      <c r="C15" s="24">
        <v>0.05997</v>
      </c>
      <c r="D15" s="10" t="s">
        <v>109</v>
      </c>
    </row>
    <row r="16" spans="1:4" ht="15.75">
      <c r="A16" s="6">
        <v>8</v>
      </c>
      <c r="B16" s="18" t="s">
        <v>79</v>
      </c>
      <c r="C16" s="24">
        <v>0.61268</v>
      </c>
      <c r="D16" s="10" t="s">
        <v>109</v>
      </c>
    </row>
    <row r="17" spans="1:4" ht="15.75">
      <c r="A17" s="6">
        <v>9</v>
      </c>
      <c r="B17" s="1" t="s">
        <v>80</v>
      </c>
      <c r="C17" s="37">
        <v>1.0102</v>
      </c>
      <c r="D17" s="3" t="s">
        <v>19</v>
      </c>
    </row>
    <row r="18" spans="1:4" ht="31.5">
      <c r="A18" s="6">
        <v>10</v>
      </c>
      <c r="B18" s="1" t="s">
        <v>81</v>
      </c>
      <c r="C18" s="25">
        <f>4530.2/10000</f>
        <v>0.45302</v>
      </c>
      <c r="D18" s="10" t="s">
        <v>20</v>
      </c>
    </row>
    <row r="19" spans="1:4" ht="15.75">
      <c r="A19" s="6">
        <v>11</v>
      </c>
      <c r="B19" s="18" t="s">
        <v>106</v>
      </c>
      <c r="C19" s="24">
        <v>0.02613</v>
      </c>
      <c r="D19" s="10" t="s">
        <v>107</v>
      </c>
    </row>
    <row r="20" spans="1:4" s="57" customFormat="1" ht="15.75">
      <c r="A20" s="59" t="s">
        <v>213</v>
      </c>
      <c r="B20" s="4" t="s">
        <v>121</v>
      </c>
      <c r="C20" s="60">
        <f>+C21+C54+C87+C114+C116+C124</f>
        <v>50.888929000000005</v>
      </c>
      <c r="D20" s="61"/>
    </row>
    <row r="21" spans="1:4" s="57" customFormat="1" ht="15.75">
      <c r="A21" s="54" t="s">
        <v>202</v>
      </c>
      <c r="B21" s="55" t="s">
        <v>204</v>
      </c>
      <c r="C21" s="62">
        <f>+SUM(C22:C53)</f>
        <v>1.9323100000000004</v>
      </c>
      <c r="D21" s="54"/>
    </row>
    <row r="22" spans="1:4" ht="15.75">
      <c r="A22" s="6">
        <v>1</v>
      </c>
      <c r="B22" s="7" t="s">
        <v>248</v>
      </c>
      <c r="C22" s="26">
        <v>0.2377</v>
      </c>
      <c r="D22" s="2" t="s">
        <v>249</v>
      </c>
    </row>
    <row r="23" spans="1:4" ht="31.5">
      <c r="A23" s="6">
        <v>2</v>
      </c>
      <c r="B23" s="7" t="s">
        <v>250</v>
      </c>
      <c r="C23" s="26">
        <v>0.126</v>
      </c>
      <c r="D23" s="2" t="s">
        <v>251</v>
      </c>
    </row>
    <row r="24" spans="1:4" ht="15.75">
      <c r="A24" s="6">
        <v>3</v>
      </c>
      <c r="B24" s="1" t="s">
        <v>252</v>
      </c>
      <c r="C24" s="26">
        <v>0.057650000000000014</v>
      </c>
      <c r="D24" s="2" t="s">
        <v>110</v>
      </c>
    </row>
    <row r="25" spans="1:4" ht="15.75">
      <c r="A25" s="6">
        <v>4</v>
      </c>
      <c r="B25" s="1" t="s">
        <v>111</v>
      </c>
      <c r="C25" s="26">
        <v>0.02186</v>
      </c>
      <c r="D25" s="2" t="s">
        <v>112</v>
      </c>
    </row>
    <row r="26" spans="1:4" ht="15.75">
      <c r="A26" s="6">
        <v>5</v>
      </c>
      <c r="B26" s="1" t="s">
        <v>113</v>
      </c>
      <c r="C26" s="26">
        <v>0.00916</v>
      </c>
      <c r="D26" s="2" t="s">
        <v>114</v>
      </c>
    </row>
    <row r="27" spans="1:4" ht="15.75">
      <c r="A27" s="6">
        <v>6</v>
      </c>
      <c r="B27" s="1" t="s">
        <v>115</v>
      </c>
      <c r="C27" s="26">
        <v>0.043410000000000004</v>
      </c>
      <c r="D27" s="2" t="s">
        <v>116</v>
      </c>
    </row>
    <row r="28" spans="1:4" ht="15.75">
      <c r="A28" s="6">
        <v>7</v>
      </c>
      <c r="B28" s="1" t="s">
        <v>117</v>
      </c>
      <c r="C28" s="26">
        <v>0.1097</v>
      </c>
      <c r="D28" s="2" t="s">
        <v>118</v>
      </c>
    </row>
    <row r="29" spans="1:4" ht="15.75">
      <c r="A29" s="6">
        <v>8</v>
      </c>
      <c r="B29" s="1" t="s">
        <v>119</v>
      </c>
      <c r="C29" s="26">
        <v>0.0278</v>
      </c>
      <c r="D29" s="2" t="s">
        <v>120</v>
      </c>
    </row>
    <row r="30" spans="1:4" ht="15.75">
      <c r="A30" s="6">
        <v>9</v>
      </c>
      <c r="B30" s="1" t="s">
        <v>126</v>
      </c>
      <c r="C30" s="26">
        <v>0.00543</v>
      </c>
      <c r="D30" s="2" t="s">
        <v>127</v>
      </c>
    </row>
    <row r="31" spans="1:4" ht="15.75">
      <c r="A31" s="6">
        <v>10</v>
      </c>
      <c r="B31" s="1" t="s">
        <v>128</v>
      </c>
      <c r="C31" s="26">
        <v>0.00787</v>
      </c>
      <c r="D31" s="2" t="s">
        <v>129</v>
      </c>
    </row>
    <row r="32" spans="1:4" ht="15.75">
      <c r="A32" s="6">
        <v>11</v>
      </c>
      <c r="B32" s="1" t="s">
        <v>130</v>
      </c>
      <c r="C32" s="26">
        <v>0.00303</v>
      </c>
      <c r="D32" s="2" t="s">
        <v>131</v>
      </c>
    </row>
    <row r="33" spans="1:4" ht="15.75">
      <c r="A33" s="6">
        <v>12</v>
      </c>
      <c r="B33" s="1" t="s">
        <v>132</v>
      </c>
      <c r="C33" s="26">
        <v>0.02288</v>
      </c>
      <c r="D33" s="2" t="s">
        <v>116</v>
      </c>
    </row>
    <row r="34" spans="1:4" ht="15.75">
      <c r="A34" s="6">
        <v>13</v>
      </c>
      <c r="B34" s="1" t="s">
        <v>133</v>
      </c>
      <c r="C34" s="26">
        <v>0.02343</v>
      </c>
      <c r="D34" s="2" t="s">
        <v>134</v>
      </c>
    </row>
    <row r="35" spans="1:4" ht="15.75">
      <c r="A35" s="6">
        <v>14</v>
      </c>
      <c r="B35" s="1" t="s">
        <v>135</v>
      </c>
      <c r="C35" s="26">
        <v>0.12464000000000001</v>
      </c>
      <c r="D35" s="2" t="s">
        <v>134</v>
      </c>
    </row>
    <row r="36" spans="1:4" ht="15.75">
      <c r="A36" s="6">
        <v>15</v>
      </c>
      <c r="B36" s="1" t="s">
        <v>136</v>
      </c>
      <c r="C36" s="26">
        <v>0.01105</v>
      </c>
      <c r="D36" s="2" t="s">
        <v>134</v>
      </c>
    </row>
    <row r="37" spans="1:4" ht="15.75">
      <c r="A37" s="6">
        <v>16</v>
      </c>
      <c r="B37" s="7" t="s">
        <v>137</v>
      </c>
      <c r="C37" s="26">
        <v>0.04598000000000001</v>
      </c>
      <c r="D37" s="2" t="s">
        <v>251</v>
      </c>
    </row>
    <row r="38" spans="1:4" ht="30.75" customHeight="1">
      <c r="A38" s="6">
        <v>17</v>
      </c>
      <c r="B38" s="7" t="s">
        <v>138</v>
      </c>
      <c r="C38" s="26">
        <v>0.04625</v>
      </c>
      <c r="D38" s="2" t="s">
        <v>139</v>
      </c>
    </row>
    <row r="39" spans="1:4" ht="15.75">
      <c r="A39" s="6">
        <v>18</v>
      </c>
      <c r="B39" s="1" t="s">
        <v>140</v>
      </c>
      <c r="C39" s="26">
        <v>0.006490000000000001</v>
      </c>
      <c r="D39" s="2" t="s">
        <v>141</v>
      </c>
    </row>
    <row r="40" spans="1:4" ht="15.75">
      <c r="A40" s="6">
        <v>19</v>
      </c>
      <c r="B40" s="1" t="s">
        <v>142</v>
      </c>
      <c r="C40" s="26">
        <v>0.05624</v>
      </c>
      <c r="D40" s="2" t="s">
        <v>143</v>
      </c>
    </row>
    <row r="41" spans="1:4" ht="15.75">
      <c r="A41" s="6">
        <v>20</v>
      </c>
      <c r="B41" s="1" t="s">
        <v>144</v>
      </c>
      <c r="C41" s="26">
        <v>0.00958</v>
      </c>
      <c r="D41" s="2" t="s">
        <v>145</v>
      </c>
    </row>
    <row r="42" spans="1:4" ht="15.75">
      <c r="A42" s="6">
        <v>21</v>
      </c>
      <c r="B42" s="1" t="s">
        <v>146</v>
      </c>
      <c r="C42" s="26">
        <v>0.029580000000000002</v>
      </c>
      <c r="D42" s="2" t="s">
        <v>141</v>
      </c>
    </row>
    <row r="43" spans="1:4" ht="15.75">
      <c r="A43" s="6">
        <v>22</v>
      </c>
      <c r="B43" s="1" t="s">
        <v>147</v>
      </c>
      <c r="C43" s="26">
        <v>0.08727</v>
      </c>
      <c r="D43" s="2" t="s">
        <v>148</v>
      </c>
    </row>
    <row r="44" spans="1:4" ht="37.5">
      <c r="A44" s="6">
        <v>23</v>
      </c>
      <c r="B44" s="1" t="s">
        <v>87</v>
      </c>
      <c r="C44" s="26">
        <v>0.04218</v>
      </c>
      <c r="D44" s="2" t="s">
        <v>149</v>
      </c>
    </row>
    <row r="45" spans="1:4" ht="15.75">
      <c r="A45" s="6">
        <v>24</v>
      </c>
      <c r="B45" s="1" t="s">
        <v>150</v>
      </c>
      <c r="C45" s="26">
        <v>0.026719999999999997</v>
      </c>
      <c r="D45" s="2" t="s">
        <v>149</v>
      </c>
    </row>
    <row r="46" spans="1:4" ht="15.75">
      <c r="A46" s="6">
        <v>25</v>
      </c>
      <c r="B46" s="1" t="s">
        <v>151</v>
      </c>
      <c r="C46" s="26">
        <v>0.46881000000000006</v>
      </c>
      <c r="D46" s="2" t="s">
        <v>251</v>
      </c>
    </row>
    <row r="47" spans="1:4" ht="15.75">
      <c r="A47" s="6">
        <v>26</v>
      </c>
      <c r="B47" s="1" t="s">
        <v>152</v>
      </c>
      <c r="C47" s="26">
        <v>0.05197</v>
      </c>
      <c r="D47" s="2" t="s">
        <v>129</v>
      </c>
    </row>
    <row r="48" spans="1:4" ht="31.5">
      <c r="A48" s="6">
        <v>27</v>
      </c>
      <c r="B48" s="1" t="s">
        <v>153</v>
      </c>
      <c r="C48" s="26">
        <v>0.09681000000000001</v>
      </c>
      <c r="D48" s="2" t="s">
        <v>154</v>
      </c>
    </row>
    <row r="49" spans="1:4" ht="15.75">
      <c r="A49" s="6">
        <v>28</v>
      </c>
      <c r="B49" s="1" t="s">
        <v>155</v>
      </c>
      <c r="C49" s="26">
        <v>0.01544</v>
      </c>
      <c r="D49" s="2" t="s">
        <v>156</v>
      </c>
    </row>
    <row r="50" spans="1:4" ht="15.75">
      <c r="A50" s="6">
        <v>29</v>
      </c>
      <c r="B50" s="1" t="s">
        <v>157</v>
      </c>
      <c r="C50" s="26">
        <v>0.00404</v>
      </c>
      <c r="D50" s="2" t="s">
        <v>131</v>
      </c>
    </row>
    <row r="51" spans="1:4" ht="15.75">
      <c r="A51" s="6">
        <v>30</v>
      </c>
      <c r="B51" s="1" t="s">
        <v>158</v>
      </c>
      <c r="C51" s="26">
        <v>0.00804</v>
      </c>
      <c r="D51" s="2" t="s">
        <v>159</v>
      </c>
    </row>
    <row r="52" spans="1:4" ht="15.75">
      <c r="A52" s="6">
        <v>31</v>
      </c>
      <c r="B52" s="7" t="s">
        <v>160</v>
      </c>
      <c r="C52" s="26">
        <v>0.0274</v>
      </c>
      <c r="D52" s="2" t="s">
        <v>161</v>
      </c>
    </row>
    <row r="53" spans="1:4" ht="15.75">
      <c r="A53" s="6">
        <v>32</v>
      </c>
      <c r="B53" s="7" t="s">
        <v>162</v>
      </c>
      <c r="C53" s="26">
        <v>0.0779</v>
      </c>
      <c r="D53" s="2" t="s">
        <v>163</v>
      </c>
    </row>
    <row r="54" spans="1:4" s="57" customFormat="1" ht="15.75">
      <c r="A54" s="54" t="s">
        <v>203</v>
      </c>
      <c r="B54" s="55" t="s">
        <v>122</v>
      </c>
      <c r="C54" s="63">
        <f>+SUM(C55:C86)</f>
        <v>12.146902999999996</v>
      </c>
      <c r="D54" s="54"/>
    </row>
    <row r="55" spans="1:4" ht="15.75">
      <c r="A55" s="6">
        <v>33</v>
      </c>
      <c r="B55" s="11" t="s">
        <v>259</v>
      </c>
      <c r="C55" s="40">
        <v>0.109</v>
      </c>
      <c r="D55" s="14" t="s">
        <v>265</v>
      </c>
    </row>
    <row r="56" spans="1:4" ht="15.75">
      <c r="A56" s="6">
        <v>34</v>
      </c>
      <c r="B56" s="11" t="s">
        <v>262</v>
      </c>
      <c r="C56" s="40">
        <v>0.07</v>
      </c>
      <c r="D56" s="14" t="s">
        <v>263</v>
      </c>
    </row>
    <row r="57" spans="1:4" ht="15.75">
      <c r="A57" s="6">
        <v>35</v>
      </c>
      <c r="B57" s="11" t="s">
        <v>264</v>
      </c>
      <c r="C57" s="40">
        <v>0.0188</v>
      </c>
      <c r="D57" s="14" t="s">
        <v>265</v>
      </c>
    </row>
    <row r="58" spans="1:4" ht="15.75">
      <c r="A58" s="6">
        <v>36</v>
      </c>
      <c r="B58" s="11" t="s">
        <v>266</v>
      </c>
      <c r="C58" s="40">
        <v>0.00715</v>
      </c>
      <c r="D58" s="14" t="s">
        <v>265</v>
      </c>
    </row>
    <row r="59" spans="1:4" ht="15.75">
      <c r="A59" s="6">
        <v>37</v>
      </c>
      <c r="B59" s="11" t="s">
        <v>267</v>
      </c>
      <c r="C59" s="40">
        <v>0.7</v>
      </c>
      <c r="D59" s="14" t="s">
        <v>263</v>
      </c>
    </row>
    <row r="60" spans="1:4" ht="15.75">
      <c r="A60" s="6">
        <v>38</v>
      </c>
      <c r="B60" s="11" t="s">
        <v>268</v>
      </c>
      <c r="C60" s="40">
        <v>0.045</v>
      </c>
      <c r="D60" s="14" t="s">
        <v>263</v>
      </c>
    </row>
    <row r="61" spans="1:4" ht="15.75">
      <c r="A61" s="6">
        <v>39</v>
      </c>
      <c r="B61" s="11" t="s">
        <v>269</v>
      </c>
      <c r="C61" s="40">
        <v>0.055</v>
      </c>
      <c r="D61" s="14" t="s">
        <v>263</v>
      </c>
    </row>
    <row r="62" spans="1:4" ht="15.75">
      <c r="A62" s="6">
        <v>40</v>
      </c>
      <c r="B62" s="11" t="s">
        <v>270</v>
      </c>
      <c r="C62" s="40">
        <v>0.071</v>
      </c>
      <c r="D62" s="14" t="s">
        <v>265</v>
      </c>
    </row>
    <row r="63" spans="1:4" ht="31.5">
      <c r="A63" s="6">
        <v>41</v>
      </c>
      <c r="B63" s="11" t="s">
        <v>271</v>
      </c>
      <c r="C63" s="41">
        <v>0.68299</v>
      </c>
      <c r="D63" s="14" t="s">
        <v>272</v>
      </c>
    </row>
    <row r="64" spans="1:4" ht="15.75">
      <c r="A64" s="6">
        <v>42</v>
      </c>
      <c r="B64" s="11" t="s">
        <v>273</v>
      </c>
      <c r="C64" s="41">
        <v>1.416505</v>
      </c>
      <c r="D64" s="14" t="s">
        <v>274</v>
      </c>
    </row>
    <row r="65" spans="1:4" ht="15.75">
      <c r="A65" s="6">
        <v>43</v>
      </c>
      <c r="B65" s="11" t="s">
        <v>275</v>
      </c>
      <c r="C65" s="41">
        <v>0.5978</v>
      </c>
      <c r="D65" s="14" t="s">
        <v>265</v>
      </c>
    </row>
    <row r="66" spans="1:4" ht="15.75">
      <c r="A66" s="6">
        <v>44</v>
      </c>
      <c r="B66" s="11" t="s">
        <v>276</v>
      </c>
      <c r="C66" s="40">
        <v>0.09</v>
      </c>
      <c r="D66" s="14" t="s">
        <v>263</v>
      </c>
    </row>
    <row r="67" spans="1:4" ht="15.75">
      <c r="A67" s="6">
        <v>45</v>
      </c>
      <c r="B67" s="11" t="s">
        <v>277</v>
      </c>
      <c r="C67" s="40">
        <v>0.08</v>
      </c>
      <c r="D67" s="14" t="s">
        <v>265</v>
      </c>
    </row>
    <row r="68" spans="1:4" ht="15.75">
      <c r="A68" s="6">
        <v>46</v>
      </c>
      <c r="B68" s="11" t="s">
        <v>278</v>
      </c>
      <c r="C68" s="40">
        <v>0.32</v>
      </c>
      <c r="D68" s="14" t="s">
        <v>265</v>
      </c>
    </row>
    <row r="69" spans="1:4" ht="15.75">
      <c r="A69" s="6">
        <v>47</v>
      </c>
      <c r="B69" s="11" t="s">
        <v>320</v>
      </c>
      <c r="C69" s="41">
        <v>0.2</v>
      </c>
      <c r="D69" s="14" t="s">
        <v>274</v>
      </c>
    </row>
    <row r="70" spans="1:4" ht="15.75">
      <c r="A70" s="6">
        <v>48</v>
      </c>
      <c r="B70" s="11" t="s">
        <v>321</v>
      </c>
      <c r="C70" s="40">
        <v>0.03863</v>
      </c>
      <c r="D70" s="14" t="s">
        <v>263</v>
      </c>
    </row>
    <row r="71" spans="1:4" ht="15.75">
      <c r="A71" s="6">
        <v>49</v>
      </c>
      <c r="B71" s="11" t="s">
        <v>322</v>
      </c>
      <c r="C71" s="40">
        <v>0.04</v>
      </c>
      <c r="D71" s="14" t="s">
        <v>263</v>
      </c>
    </row>
    <row r="72" spans="1:4" ht="15.75">
      <c r="A72" s="6">
        <v>50</v>
      </c>
      <c r="B72" s="11" t="s">
        <v>323</v>
      </c>
      <c r="C72" s="40">
        <v>0.35889</v>
      </c>
      <c r="D72" s="14" t="s">
        <v>324</v>
      </c>
    </row>
    <row r="73" spans="1:4" ht="15.75">
      <c r="A73" s="6">
        <v>51</v>
      </c>
      <c r="B73" s="11" t="s">
        <v>325</v>
      </c>
      <c r="C73" s="41">
        <v>0.26</v>
      </c>
      <c r="D73" s="13" t="s">
        <v>261</v>
      </c>
    </row>
    <row r="74" spans="1:4" ht="15.75">
      <c r="A74" s="6">
        <v>52</v>
      </c>
      <c r="B74" s="11" t="s">
        <v>326</v>
      </c>
      <c r="C74" s="41">
        <v>0.34</v>
      </c>
      <c r="D74" s="13" t="s">
        <v>261</v>
      </c>
    </row>
    <row r="75" spans="1:4" ht="15.75">
      <c r="A75" s="6">
        <v>53</v>
      </c>
      <c r="B75" s="11" t="s">
        <v>327</v>
      </c>
      <c r="C75" s="41">
        <v>0.75</v>
      </c>
      <c r="D75" s="14" t="s">
        <v>274</v>
      </c>
    </row>
    <row r="76" spans="1:4" ht="15.75">
      <c r="A76" s="6">
        <v>54</v>
      </c>
      <c r="B76" s="11" t="s">
        <v>328</v>
      </c>
      <c r="C76" s="41">
        <v>0.12</v>
      </c>
      <c r="D76" s="12" t="s">
        <v>329</v>
      </c>
    </row>
    <row r="77" spans="1:4" ht="15.75">
      <c r="A77" s="6">
        <v>55</v>
      </c>
      <c r="B77" s="11" t="s">
        <v>330</v>
      </c>
      <c r="C77" s="41">
        <v>1.1681</v>
      </c>
      <c r="D77" s="14" t="s">
        <v>274</v>
      </c>
    </row>
    <row r="78" spans="1:4" ht="15.75">
      <c r="A78" s="6">
        <v>56</v>
      </c>
      <c r="B78" s="11" t="s">
        <v>0</v>
      </c>
      <c r="C78" s="41">
        <v>0.05878</v>
      </c>
      <c r="D78" s="14" t="s">
        <v>274</v>
      </c>
    </row>
    <row r="79" spans="1:4" ht="15.75">
      <c r="A79" s="6">
        <v>57</v>
      </c>
      <c r="B79" s="11" t="s">
        <v>1</v>
      </c>
      <c r="C79" s="41">
        <v>0.22</v>
      </c>
      <c r="D79" s="14" t="s">
        <v>274</v>
      </c>
    </row>
    <row r="80" spans="1:4" ht="31.5">
      <c r="A80" s="6">
        <v>58</v>
      </c>
      <c r="B80" s="11" t="s">
        <v>2</v>
      </c>
      <c r="C80" s="40">
        <v>0.33</v>
      </c>
      <c r="D80" s="14" t="s">
        <v>3</v>
      </c>
    </row>
    <row r="81" spans="1:4" ht="15.75">
      <c r="A81" s="6">
        <v>59</v>
      </c>
      <c r="B81" s="11" t="s">
        <v>4</v>
      </c>
      <c r="C81" s="40">
        <v>0.12</v>
      </c>
      <c r="D81" s="14" t="s">
        <v>265</v>
      </c>
    </row>
    <row r="82" spans="1:4" ht="15.75">
      <c r="A82" s="6">
        <v>60</v>
      </c>
      <c r="B82" s="11" t="s">
        <v>5</v>
      </c>
      <c r="C82" s="41">
        <v>1.1138299999999999</v>
      </c>
      <c r="D82" s="13" t="s">
        <v>6</v>
      </c>
    </row>
    <row r="83" spans="1:4" ht="15.75">
      <c r="A83" s="6">
        <v>61</v>
      </c>
      <c r="B83" s="11" t="s">
        <v>7</v>
      </c>
      <c r="C83" s="41">
        <v>0.8354279999999998</v>
      </c>
      <c r="D83" s="14" t="s">
        <v>274</v>
      </c>
    </row>
    <row r="84" spans="1:4" ht="15.75">
      <c r="A84" s="6">
        <v>62</v>
      </c>
      <c r="B84" s="11" t="s">
        <v>8</v>
      </c>
      <c r="C84" s="40">
        <v>0.28</v>
      </c>
      <c r="D84" s="14" t="s">
        <v>3</v>
      </c>
    </row>
    <row r="85" spans="1:4" ht="15.75">
      <c r="A85" s="6">
        <v>63</v>
      </c>
      <c r="B85" s="11" t="s">
        <v>9</v>
      </c>
      <c r="C85" s="40">
        <v>0.7</v>
      </c>
      <c r="D85" s="14" t="s">
        <v>3</v>
      </c>
    </row>
    <row r="86" spans="1:4" ht="15.75">
      <c r="A86" s="6">
        <v>64</v>
      </c>
      <c r="B86" s="11" t="s">
        <v>10</v>
      </c>
      <c r="C86" s="40">
        <v>0.95</v>
      </c>
      <c r="D86" s="14" t="s">
        <v>3</v>
      </c>
    </row>
    <row r="87" spans="1:4" ht="15.75">
      <c r="A87" s="54" t="s">
        <v>205</v>
      </c>
      <c r="B87" s="55" t="s">
        <v>51</v>
      </c>
      <c r="C87" s="64">
        <f>+SUM(C88:C113)</f>
        <v>7.538300000000001</v>
      </c>
      <c r="D87" s="54"/>
    </row>
    <row r="88" spans="1:4" ht="15.75">
      <c r="A88" s="6">
        <v>65</v>
      </c>
      <c r="B88" s="1" t="s">
        <v>216</v>
      </c>
      <c r="C88" s="42">
        <v>0.3456</v>
      </c>
      <c r="D88" s="6" t="s">
        <v>217</v>
      </c>
    </row>
    <row r="89" spans="1:4" ht="15.75">
      <c r="A89" s="6">
        <v>66</v>
      </c>
      <c r="B89" s="1" t="s">
        <v>219</v>
      </c>
      <c r="C89" s="42">
        <v>0.0116</v>
      </c>
      <c r="D89" s="6" t="s">
        <v>217</v>
      </c>
    </row>
    <row r="90" spans="1:4" ht="15.75">
      <c r="A90" s="6">
        <v>67</v>
      </c>
      <c r="B90" s="1" t="s">
        <v>220</v>
      </c>
      <c r="C90" s="42">
        <v>0.2666</v>
      </c>
      <c r="D90" s="6" t="s">
        <v>217</v>
      </c>
    </row>
    <row r="91" spans="1:4" ht="15.75">
      <c r="A91" s="6">
        <v>68</v>
      </c>
      <c r="B91" s="1" t="s">
        <v>221</v>
      </c>
      <c r="C91" s="42">
        <v>0.0671</v>
      </c>
      <c r="D91" s="6" t="s">
        <v>222</v>
      </c>
    </row>
    <row r="92" spans="1:4" ht="15.75">
      <c r="A92" s="6">
        <v>69</v>
      </c>
      <c r="B92" s="1" t="s">
        <v>221</v>
      </c>
      <c r="C92" s="42">
        <v>0.048</v>
      </c>
      <c r="D92" s="6" t="s">
        <v>222</v>
      </c>
    </row>
    <row r="93" spans="1:4" ht="15.75">
      <c r="A93" s="6">
        <v>70</v>
      </c>
      <c r="B93" s="1" t="s">
        <v>221</v>
      </c>
      <c r="C93" s="42">
        <v>0.0357</v>
      </c>
      <c r="D93" s="6" t="s">
        <v>222</v>
      </c>
    </row>
    <row r="94" spans="1:4" ht="15.75">
      <c r="A94" s="6">
        <v>71</v>
      </c>
      <c r="B94" s="1" t="s">
        <v>223</v>
      </c>
      <c r="C94" s="42">
        <v>0.1183</v>
      </c>
      <c r="D94" s="6" t="s">
        <v>224</v>
      </c>
    </row>
    <row r="95" spans="1:4" ht="15.75">
      <c r="A95" s="6">
        <v>72</v>
      </c>
      <c r="B95" s="1" t="s">
        <v>225</v>
      </c>
      <c r="C95" s="42">
        <v>0.056</v>
      </c>
      <c r="D95" s="6" t="s">
        <v>224</v>
      </c>
    </row>
    <row r="96" spans="1:4" ht="15.75">
      <c r="A96" s="6">
        <v>73</v>
      </c>
      <c r="B96" s="1" t="s">
        <v>226</v>
      </c>
      <c r="C96" s="42">
        <v>0.2911</v>
      </c>
      <c r="D96" s="6" t="s">
        <v>224</v>
      </c>
    </row>
    <row r="97" spans="1:4" ht="15.75">
      <c r="A97" s="6">
        <v>74</v>
      </c>
      <c r="B97" s="1" t="s">
        <v>227</v>
      </c>
      <c r="C97" s="42">
        <v>0.23</v>
      </c>
      <c r="D97" s="6" t="s">
        <v>224</v>
      </c>
    </row>
    <row r="98" spans="1:4" ht="15.75">
      <c r="A98" s="6">
        <v>75</v>
      </c>
      <c r="B98" s="1" t="s">
        <v>226</v>
      </c>
      <c r="C98" s="42">
        <v>0.042</v>
      </c>
      <c r="D98" s="6" t="s">
        <v>224</v>
      </c>
    </row>
    <row r="99" spans="1:4" ht="15.75">
      <c r="A99" s="6">
        <v>76</v>
      </c>
      <c r="B99" s="1" t="s">
        <v>226</v>
      </c>
      <c r="C99" s="42">
        <v>0.0763</v>
      </c>
      <c r="D99" s="6" t="s">
        <v>229</v>
      </c>
    </row>
    <row r="100" spans="1:4" ht="15.75">
      <c r="A100" s="6">
        <v>77</v>
      </c>
      <c r="B100" s="1" t="s">
        <v>230</v>
      </c>
      <c r="C100" s="42">
        <v>0.3609</v>
      </c>
      <c r="D100" s="6" t="s">
        <v>231</v>
      </c>
    </row>
    <row r="101" spans="1:4" ht="15.75">
      <c r="A101" s="6">
        <v>78</v>
      </c>
      <c r="B101" s="1" t="s">
        <v>232</v>
      </c>
      <c r="C101" s="42">
        <v>0.0338</v>
      </c>
      <c r="D101" s="6" t="s">
        <v>233</v>
      </c>
    </row>
    <row r="102" spans="1:4" ht="15.75">
      <c r="A102" s="6">
        <v>79</v>
      </c>
      <c r="B102" s="1" t="s">
        <v>234</v>
      </c>
      <c r="C102" s="42">
        <v>0.039</v>
      </c>
      <c r="D102" s="6" t="s">
        <v>233</v>
      </c>
    </row>
    <row r="103" spans="1:4" ht="15.75">
      <c r="A103" s="6">
        <v>80</v>
      </c>
      <c r="B103" s="1" t="s">
        <v>279</v>
      </c>
      <c r="C103" s="42">
        <v>0.2867</v>
      </c>
      <c r="D103" s="6" t="s">
        <v>280</v>
      </c>
    </row>
    <row r="104" spans="1:4" ht="15.75">
      <c r="A104" s="6">
        <v>81</v>
      </c>
      <c r="B104" s="1" t="s">
        <v>279</v>
      </c>
      <c r="C104" s="42">
        <v>0.0588</v>
      </c>
      <c r="D104" s="6" t="s">
        <v>280</v>
      </c>
    </row>
    <row r="105" spans="1:4" ht="15.75">
      <c r="A105" s="6">
        <v>82</v>
      </c>
      <c r="B105" s="1" t="s">
        <v>281</v>
      </c>
      <c r="C105" s="42">
        <v>0.3914</v>
      </c>
      <c r="D105" s="6" t="s">
        <v>282</v>
      </c>
    </row>
    <row r="106" spans="1:4" ht="15.75">
      <c r="A106" s="6">
        <v>83</v>
      </c>
      <c r="B106" s="1" t="s">
        <v>281</v>
      </c>
      <c r="C106" s="42">
        <v>0.1845</v>
      </c>
      <c r="D106" s="6" t="s">
        <v>282</v>
      </c>
    </row>
    <row r="107" spans="1:4" ht="15.75">
      <c r="A107" s="6">
        <v>84</v>
      </c>
      <c r="B107" s="1" t="s">
        <v>283</v>
      </c>
      <c r="C107" s="42">
        <v>0.4409</v>
      </c>
      <c r="D107" s="6" t="s">
        <v>284</v>
      </c>
    </row>
    <row r="108" spans="1:4" ht="15.75">
      <c r="A108" s="6">
        <v>85</v>
      </c>
      <c r="B108" s="1" t="s">
        <v>283</v>
      </c>
      <c r="C108" s="42">
        <v>0.04</v>
      </c>
      <c r="D108" s="6" t="s">
        <v>284</v>
      </c>
    </row>
    <row r="109" spans="1:4" ht="15.75">
      <c r="A109" s="6">
        <v>86</v>
      </c>
      <c r="B109" s="1" t="s">
        <v>285</v>
      </c>
      <c r="C109" s="42">
        <v>0.9508</v>
      </c>
      <c r="D109" s="6" t="s">
        <v>286</v>
      </c>
    </row>
    <row r="110" spans="1:4" ht="15.75">
      <c r="A110" s="6">
        <v>87</v>
      </c>
      <c r="B110" s="1" t="s">
        <v>287</v>
      </c>
      <c r="C110" s="42">
        <v>1.5602</v>
      </c>
      <c r="D110" s="6" t="s">
        <v>288</v>
      </c>
    </row>
    <row r="111" spans="1:4" ht="15.75">
      <c r="A111" s="6">
        <v>88</v>
      </c>
      <c r="B111" s="1" t="s">
        <v>289</v>
      </c>
      <c r="C111" s="42">
        <v>0.8142</v>
      </c>
      <c r="D111" s="6" t="s">
        <v>290</v>
      </c>
    </row>
    <row r="112" spans="1:4" ht="15.75">
      <c r="A112" s="6">
        <v>89</v>
      </c>
      <c r="B112" s="1" t="s">
        <v>291</v>
      </c>
      <c r="C112" s="42">
        <v>0.0151</v>
      </c>
      <c r="D112" s="6" t="s">
        <v>292</v>
      </c>
    </row>
    <row r="113" spans="1:4" ht="15.75">
      <c r="A113" s="46">
        <v>90</v>
      </c>
      <c r="B113" s="47" t="s">
        <v>293</v>
      </c>
      <c r="C113" s="48">
        <v>0.7737</v>
      </c>
      <c r="D113" s="46" t="s">
        <v>292</v>
      </c>
    </row>
    <row r="114" spans="1:4" s="67" customFormat="1" ht="15.75">
      <c r="A114" s="54" t="s">
        <v>206</v>
      </c>
      <c r="B114" s="65" t="s">
        <v>52</v>
      </c>
      <c r="C114" s="66">
        <f>+C115</f>
        <v>1.65803</v>
      </c>
      <c r="D114" s="54"/>
    </row>
    <row r="115" spans="1:4" ht="15.75">
      <c r="A115" s="49">
        <v>91</v>
      </c>
      <c r="B115" s="50" t="s">
        <v>73</v>
      </c>
      <c r="C115" s="51">
        <f>16580.3/10000</f>
        <v>1.65803</v>
      </c>
      <c r="D115" s="49" t="s">
        <v>64</v>
      </c>
    </row>
    <row r="116" spans="1:4" s="16" customFormat="1" ht="15.75">
      <c r="A116" s="4" t="s">
        <v>207</v>
      </c>
      <c r="B116" s="58" t="s">
        <v>53</v>
      </c>
      <c r="C116" s="68">
        <f>SUM(C117:C123)</f>
        <v>9.270000000000001</v>
      </c>
      <c r="D116" s="4"/>
    </row>
    <row r="117" spans="1:4" ht="15.75">
      <c r="A117" s="6">
        <v>92</v>
      </c>
      <c r="B117" s="7" t="s">
        <v>317</v>
      </c>
      <c r="C117" s="43">
        <v>1</v>
      </c>
      <c r="D117" s="3" t="s">
        <v>316</v>
      </c>
    </row>
    <row r="118" spans="1:4" ht="15.75">
      <c r="A118" s="6">
        <v>93</v>
      </c>
      <c r="B118" s="7" t="s">
        <v>318</v>
      </c>
      <c r="C118" s="43">
        <v>1</v>
      </c>
      <c r="D118" s="8" t="s">
        <v>316</v>
      </c>
    </row>
    <row r="119" spans="1:4" ht="15.75">
      <c r="A119" s="6">
        <v>94</v>
      </c>
      <c r="B119" s="7" t="s">
        <v>319</v>
      </c>
      <c r="C119" s="43">
        <v>1.87</v>
      </c>
      <c r="D119" s="8" t="s">
        <v>316</v>
      </c>
    </row>
    <row r="120" spans="1:4" ht="15.75">
      <c r="A120" s="6">
        <v>95</v>
      </c>
      <c r="B120" s="7" t="s">
        <v>41</v>
      </c>
      <c r="C120" s="43">
        <v>0.2</v>
      </c>
      <c r="D120" s="5" t="s">
        <v>40</v>
      </c>
    </row>
    <row r="121" spans="1:4" ht="15.75">
      <c r="A121" s="6">
        <v>96</v>
      </c>
      <c r="B121" s="7" t="s">
        <v>42</v>
      </c>
      <c r="C121" s="43">
        <v>0.2</v>
      </c>
      <c r="D121" s="5" t="s">
        <v>40</v>
      </c>
    </row>
    <row r="122" spans="1:4" ht="15.75">
      <c r="A122" s="6">
        <v>97</v>
      </c>
      <c r="B122" s="7" t="s">
        <v>43</v>
      </c>
      <c r="C122" s="43">
        <v>1.1</v>
      </c>
      <c r="D122" s="5" t="s">
        <v>40</v>
      </c>
    </row>
    <row r="123" spans="1:4" ht="15.75">
      <c r="A123" s="6">
        <v>98</v>
      </c>
      <c r="B123" s="7" t="s">
        <v>317</v>
      </c>
      <c r="C123" s="43">
        <v>3.9</v>
      </c>
      <c r="D123" s="3" t="s">
        <v>44</v>
      </c>
    </row>
    <row r="124" spans="1:4" ht="15.75">
      <c r="A124" s="54" t="s">
        <v>57</v>
      </c>
      <c r="B124" s="55" t="s">
        <v>123</v>
      </c>
      <c r="C124" s="69">
        <f>+SUM(C125:C137)</f>
        <v>18.343386</v>
      </c>
      <c r="D124" s="54"/>
    </row>
    <row r="125" spans="1:4" ht="15.75">
      <c r="A125" s="6">
        <v>99</v>
      </c>
      <c r="B125" s="18" t="s">
        <v>92</v>
      </c>
      <c r="C125" s="24">
        <v>0.2757</v>
      </c>
      <c r="D125" s="10" t="s">
        <v>93</v>
      </c>
    </row>
    <row r="126" spans="1:4" ht="15.75">
      <c r="A126" s="6">
        <v>100</v>
      </c>
      <c r="B126" s="18" t="s">
        <v>94</v>
      </c>
      <c r="C126" s="24">
        <v>2.1223</v>
      </c>
      <c r="D126" s="10" t="s">
        <v>95</v>
      </c>
    </row>
    <row r="127" spans="1:4" ht="15.75">
      <c r="A127" s="6">
        <v>101</v>
      </c>
      <c r="B127" s="18" t="s">
        <v>96</v>
      </c>
      <c r="C127" s="24">
        <v>1.1952</v>
      </c>
      <c r="D127" s="10" t="s">
        <v>97</v>
      </c>
    </row>
    <row r="128" spans="1:4" ht="15.75">
      <c r="A128" s="6">
        <v>102</v>
      </c>
      <c r="B128" s="18" t="s">
        <v>99</v>
      </c>
      <c r="C128" s="24">
        <v>0.9792</v>
      </c>
      <c r="D128" s="10" t="s">
        <v>100</v>
      </c>
    </row>
    <row r="129" spans="1:4" ht="15.75">
      <c r="A129" s="6">
        <v>103</v>
      </c>
      <c r="B129" s="18" t="s">
        <v>103</v>
      </c>
      <c r="C129" s="24">
        <v>0.3861</v>
      </c>
      <c r="D129" s="10" t="s">
        <v>100</v>
      </c>
    </row>
    <row r="130" spans="1:4" ht="15.75">
      <c r="A130" s="6">
        <v>104</v>
      </c>
      <c r="B130" s="18" t="s">
        <v>104</v>
      </c>
      <c r="C130" s="24">
        <v>0.07365</v>
      </c>
      <c r="D130" s="10" t="s">
        <v>105</v>
      </c>
    </row>
    <row r="131" spans="1:4" ht="15.75">
      <c r="A131" s="6">
        <v>105</v>
      </c>
      <c r="B131" s="18" t="s">
        <v>59</v>
      </c>
      <c r="C131" s="24">
        <v>0.11386600000000001</v>
      </c>
      <c r="D131" s="10" t="s">
        <v>109</v>
      </c>
    </row>
    <row r="132" spans="1:4" ht="31.5">
      <c r="A132" s="6">
        <v>106</v>
      </c>
      <c r="B132" s="1" t="s">
        <v>82</v>
      </c>
      <c r="C132" s="27">
        <v>0.4782</v>
      </c>
      <c r="D132" s="10" t="s">
        <v>215</v>
      </c>
    </row>
    <row r="133" spans="1:4" ht="31.5">
      <c r="A133" s="6">
        <v>107</v>
      </c>
      <c r="B133" s="1" t="s">
        <v>83</v>
      </c>
      <c r="C133" s="27">
        <f>71338.9/10000</f>
        <v>7.133889999999999</v>
      </c>
      <c r="D133" s="10" t="s">
        <v>214</v>
      </c>
    </row>
    <row r="134" spans="1:4" ht="15.75">
      <c r="A134" s="6">
        <v>108</v>
      </c>
      <c r="B134" s="18" t="s">
        <v>98</v>
      </c>
      <c r="C134" s="28">
        <v>1.62</v>
      </c>
      <c r="D134" s="10" t="s">
        <v>95</v>
      </c>
    </row>
    <row r="135" spans="1:4" ht="15.75">
      <c r="A135" s="6">
        <v>109</v>
      </c>
      <c r="B135" s="18" t="s">
        <v>101</v>
      </c>
      <c r="C135" s="24">
        <v>0.5916</v>
      </c>
      <c r="D135" s="10" t="s">
        <v>102</v>
      </c>
    </row>
    <row r="136" spans="1:4" ht="15.75">
      <c r="A136" s="6">
        <v>110</v>
      </c>
      <c r="B136" s="76" t="s">
        <v>84</v>
      </c>
      <c r="C136" s="29">
        <v>1.419</v>
      </c>
      <c r="D136" s="10" t="s">
        <v>17</v>
      </c>
    </row>
    <row r="137" spans="1:4" ht="15.75">
      <c r="A137" s="6">
        <v>111</v>
      </c>
      <c r="B137" s="76"/>
      <c r="C137" s="29">
        <f>19546.8/10000</f>
        <v>1.95468</v>
      </c>
      <c r="D137" s="10" t="s">
        <v>18</v>
      </c>
    </row>
    <row r="138" spans="1:4" ht="15.75">
      <c r="A138" s="6">
        <v>112</v>
      </c>
      <c r="B138" s="76" t="s">
        <v>85</v>
      </c>
      <c r="C138" s="29">
        <v>0.1207</v>
      </c>
      <c r="D138" s="10" t="s">
        <v>255</v>
      </c>
    </row>
    <row r="139" spans="1:4" ht="31.5">
      <c r="A139" s="6">
        <v>113</v>
      </c>
      <c r="B139" s="76"/>
      <c r="C139" s="29">
        <v>0.0625</v>
      </c>
      <c r="D139" s="10" t="s">
        <v>256</v>
      </c>
    </row>
    <row r="140" spans="1:4" ht="31.5">
      <c r="A140" s="6">
        <v>114</v>
      </c>
      <c r="B140" s="76"/>
      <c r="C140" s="29">
        <v>0.04</v>
      </c>
      <c r="D140" s="10" t="s">
        <v>257</v>
      </c>
    </row>
    <row r="141" spans="1:4" ht="47.25">
      <c r="A141" s="6">
        <v>115</v>
      </c>
      <c r="B141" s="76"/>
      <c r="C141" s="29">
        <v>0.46</v>
      </c>
      <c r="D141" s="10" t="s">
        <v>258</v>
      </c>
    </row>
    <row r="142" spans="1:4" ht="15.75">
      <c r="A142" s="54" t="s">
        <v>213</v>
      </c>
      <c r="B142" s="54" t="s">
        <v>124</v>
      </c>
      <c r="C142" s="70">
        <f>+C143+C161+C185+C194+C227</f>
        <v>43.24314799999999</v>
      </c>
      <c r="D142" s="71"/>
    </row>
    <row r="143" spans="1:4" s="16" customFormat="1" ht="15.75">
      <c r="A143" s="4" t="s">
        <v>202</v>
      </c>
      <c r="B143" s="58" t="s">
        <v>54</v>
      </c>
      <c r="C143" s="72">
        <f>+SUM(C144:C160)</f>
        <v>12.679999999999998</v>
      </c>
      <c r="D143" s="4"/>
    </row>
    <row r="144" spans="1:4" ht="15.75">
      <c r="A144" s="6">
        <v>1</v>
      </c>
      <c r="B144" s="7" t="s">
        <v>317</v>
      </c>
      <c r="C144" s="44">
        <v>1.3</v>
      </c>
      <c r="D144" s="3" t="s">
        <v>45</v>
      </c>
    </row>
    <row r="145" spans="1:4" ht="15.75">
      <c r="A145" s="6">
        <v>2</v>
      </c>
      <c r="B145" s="7" t="s">
        <v>317</v>
      </c>
      <c r="C145" s="44">
        <v>2.01</v>
      </c>
      <c r="D145" s="3" t="s">
        <v>46</v>
      </c>
    </row>
    <row r="146" spans="1:4" ht="15.75">
      <c r="A146" s="6">
        <v>3</v>
      </c>
      <c r="B146" s="7" t="s">
        <v>317</v>
      </c>
      <c r="C146" s="44">
        <v>1.55</v>
      </c>
      <c r="D146" s="3" t="s">
        <v>86</v>
      </c>
    </row>
    <row r="147" spans="1:4" ht="15.75">
      <c r="A147" s="6">
        <v>4</v>
      </c>
      <c r="B147" s="7" t="s">
        <v>24</v>
      </c>
      <c r="C147" s="44">
        <v>0.72</v>
      </c>
      <c r="D147" s="3" t="s">
        <v>23</v>
      </c>
    </row>
    <row r="148" spans="1:4" ht="15.75">
      <c r="A148" s="6">
        <v>5</v>
      </c>
      <c r="B148" s="7" t="s">
        <v>25</v>
      </c>
      <c r="C148" s="44">
        <v>0.25</v>
      </c>
      <c r="D148" s="3" t="s">
        <v>23</v>
      </c>
    </row>
    <row r="149" spans="1:4" ht="15.75">
      <c r="A149" s="6">
        <v>6</v>
      </c>
      <c r="B149" s="7" t="s">
        <v>26</v>
      </c>
      <c r="C149" s="44">
        <v>0.05</v>
      </c>
      <c r="D149" s="3" t="s">
        <v>23</v>
      </c>
    </row>
    <row r="150" spans="1:4" ht="15.75">
      <c r="A150" s="6">
        <v>7</v>
      </c>
      <c r="B150" s="7" t="s">
        <v>22</v>
      </c>
      <c r="C150" s="44">
        <v>0.2</v>
      </c>
      <c r="D150" s="3" t="s">
        <v>23</v>
      </c>
    </row>
    <row r="151" spans="1:4" ht="15.75">
      <c r="A151" s="6">
        <v>8</v>
      </c>
      <c r="B151" s="7" t="s">
        <v>28</v>
      </c>
      <c r="C151" s="44">
        <v>0.9</v>
      </c>
      <c r="D151" s="5" t="s">
        <v>27</v>
      </c>
    </row>
    <row r="152" spans="1:4" ht="15.75">
      <c r="A152" s="6">
        <v>9</v>
      </c>
      <c r="B152" s="7" t="s">
        <v>29</v>
      </c>
      <c r="C152" s="44">
        <v>0.26</v>
      </c>
      <c r="D152" s="5" t="s">
        <v>27</v>
      </c>
    </row>
    <row r="153" spans="1:4" ht="15.75">
      <c r="A153" s="6">
        <v>10</v>
      </c>
      <c r="B153" s="7" t="s">
        <v>30</v>
      </c>
      <c r="C153" s="44">
        <v>0.27</v>
      </c>
      <c r="D153" s="5" t="s">
        <v>27</v>
      </c>
    </row>
    <row r="154" spans="1:4" ht="15.75">
      <c r="A154" s="6">
        <v>11</v>
      </c>
      <c r="B154" s="7" t="s">
        <v>31</v>
      </c>
      <c r="C154" s="44">
        <v>0.22</v>
      </c>
      <c r="D154" s="5" t="s">
        <v>27</v>
      </c>
    </row>
    <row r="155" spans="1:4" ht="15.75">
      <c r="A155" s="6">
        <v>12</v>
      </c>
      <c r="B155" s="7" t="s">
        <v>32</v>
      </c>
      <c r="C155" s="44">
        <v>0.65</v>
      </c>
      <c r="D155" s="5" t="s">
        <v>27</v>
      </c>
    </row>
    <row r="156" spans="1:4" ht="15.75">
      <c r="A156" s="6">
        <v>13</v>
      </c>
      <c r="B156" s="7" t="s">
        <v>34</v>
      </c>
      <c r="C156" s="44">
        <v>1</v>
      </c>
      <c r="D156" s="5" t="s">
        <v>33</v>
      </c>
    </row>
    <row r="157" spans="1:4" ht="15.75">
      <c r="A157" s="6">
        <v>14</v>
      </c>
      <c r="B157" s="7" t="s">
        <v>35</v>
      </c>
      <c r="C157" s="44">
        <v>0.9</v>
      </c>
      <c r="D157" s="5" t="s">
        <v>33</v>
      </c>
    </row>
    <row r="158" spans="1:4" ht="15.75">
      <c r="A158" s="6">
        <v>15</v>
      </c>
      <c r="B158" s="7" t="s">
        <v>36</v>
      </c>
      <c r="C158" s="44">
        <v>1.5</v>
      </c>
      <c r="D158" s="5" t="s">
        <v>33</v>
      </c>
    </row>
    <row r="159" spans="1:4" ht="15.75">
      <c r="A159" s="6">
        <v>16</v>
      </c>
      <c r="B159" s="7" t="s">
        <v>37</v>
      </c>
      <c r="C159" s="44">
        <v>0.7</v>
      </c>
      <c r="D159" s="6" t="s">
        <v>38</v>
      </c>
    </row>
    <row r="160" spans="1:4" ht="15.75">
      <c r="A160" s="6">
        <v>17</v>
      </c>
      <c r="B160" s="9" t="s">
        <v>39</v>
      </c>
      <c r="C160" s="44">
        <v>0.2</v>
      </c>
      <c r="D160" s="6" t="s">
        <v>38</v>
      </c>
    </row>
    <row r="161" spans="1:4" ht="15.75">
      <c r="A161" s="54" t="s">
        <v>203</v>
      </c>
      <c r="B161" s="55" t="s">
        <v>55</v>
      </c>
      <c r="C161" s="62">
        <f>+SUM(C162:C184)</f>
        <v>8.752528000000002</v>
      </c>
      <c r="D161" s="71"/>
    </row>
    <row r="162" spans="1:4" ht="15.75">
      <c r="A162" s="6">
        <v>18</v>
      </c>
      <c r="B162" s="1" t="s">
        <v>164</v>
      </c>
      <c r="C162" s="26">
        <v>0.08937</v>
      </c>
      <c r="D162" s="2" t="s">
        <v>127</v>
      </c>
    </row>
    <row r="163" spans="1:4" ht="15.75">
      <c r="A163" s="6">
        <v>19</v>
      </c>
      <c r="B163" s="1" t="s">
        <v>165</v>
      </c>
      <c r="C163" s="26">
        <v>0.037689999999999994</v>
      </c>
      <c r="D163" s="2" t="s">
        <v>166</v>
      </c>
    </row>
    <row r="164" spans="1:4" ht="15.75">
      <c r="A164" s="6">
        <v>20</v>
      </c>
      <c r="B164" s="1" t="s">
        <v>167</v>
      </c>
      <c r="C164" s="26">
        <v>0.0227</v>
      </c>
      <c r="D164" s="2" t="s">
        <v>166</v>
      </c>
    </row>
    <row r="165" spans="1:4" ht="15.75">
      <c r="A165" s="6">
        <v>21</v>
      </c>
      <c r="B165" s="1" t="s">
        <v>168</v>
      </c>
      <c r="C165" s="26">
        <v>0.09949</v>
      </c>
      <c r="D165" s="2" t="s">
        <v>169</v>
      </c>
    </row>
    <row r="166" spans="1:4" ht="15.75">
      <c r="A166" s="6">
        <v>22</v>
      </c>
      <c r="B166" s="1" t="s">
        <v>170</v>
      </c>
      <c r="C166" s="26">
        <v>0.06509</v>
      </c>
      <c r="D166" s="2" t="s">
        <v>171</v>
      </c>
    </row>
    <row r="167" spans="1:4" ht="15.75">
      <c r="A167" s="6">
        <v>23</v>
      </c>
      <c r="B167" s="7" t="s">
        <v>172</v>
      </c>
      <c r="C167" s="26">
        <v>0.374</v>
      </c>
      <c r="D167" s="2" t="s">
        <v>173</v>
      </c>
    </row>
    <row r="168" spans="1:4" ht="15.75">
      <c r="A168" s="6">
        <v>24</v>
      </c>
      <c r="B168" s="7" t="s">
        <v>174</v>
      </c>
      <c r="C168" s="26">
        <v>1.33</v>
      </c>
      <c r="D168" s="2" t="s">
        <v>175</v>
      </c>
    </row>
    <row r="169" spans="1:4" ht="31.5">
      <c r="A169" s="6">
        <v>25</v>
      </c>
      <c r="B169" s="1" t="s">
        <v>200</v>
      </c>
      <c r="C169" s="26">
        <v>0.5</v>
      </c>
      <c r="D169" s="2" t="s">
        <v>201</v>
      </c>
    </row>
    <row r="170" spans="1:4" ht="15.75">
      <c r="A170" s="6">
        <v>26</v>
      </c>
      <c r="B170" s="7" t="s">
        <v>176</v>
      </c>
      <c r="C170" s="26">
        <v>1.1200299999999999</v>
      </c>
      <c r="D170" s="2" t="s">
        <v>110</v>
      </c>
    </row>
    <row r="171" spans="1:4" ht="15.75">
      <c r="A171" s="6">
        <v>27</v>
      </c>
      <c r="B171" s="7" t="s">
        <v>177</v>
      </c>
      <c r="C171" s="26">
        <v>1.875</v>
      </c>
      <c r="D171" s="2" t="s">
        <v>178</v>
      </c>
    </row>
    <row r="172" spans="1:4" ht="15.75">
      <c r="A172" s="6">
        <v>28</v>
      </c>
      <c r="B172" s="1" t="s">
        <v>179</v>
      </c>
      <c r="C172" s="26">
        <v>0.0397</v>
      </c>
      <c r="D172" s="2" t="s">
        <v>166</v>
      </c>
    </row>
    <row r="173" spans="1:4" ht="15.75">
      <c r="A173" s="6">
        <v>29</v>
      </c>
      <c r="B173" s="1" t="s">
        <v>180</v>
      </c>
      <c r="C173" s="26">
        <v>0.12</v>
      </c>
      <c r="D173" s="2" t="s">
        <v>181</v>
      </c>
    </row>
    <row r="174" spans="1:4" ht="15.75">
      <c r="A174" s="6">
        <v>30</v>
      </c>
      <c r="B174" s="1" t="s">
        <v>182</v>
      </c>
      <c r="C174" s="26">
        <v>0.2737</v>
      </c>
      <c r="D174" s="2" t="s">
        <v>183</v>
      </c>
    </row>
    <row r="175" spans="1:4" ht="31.5">
      <c r="A175" s="6">
        <v>31</v>
      </c>
      <c r="B175" s="1" t="s">
        <v>184</v>
      </c>
      <c r="C175" s="26">
        <v>0.43444799999999995</v>
      </c>
      <c r="D175" s="2" t="s">
        <v>251</v>
      </c>
    </row>
    <row r="176" spans="1:4" ht="15.75">
      <c r="A176" s="6">
        <v>32</v>
      </c>
      <c r="B176" s="1" t="s">
        <v>185</v>
      </c>
      <c r="C176" s="26">
        <v>0.5157</v>
      </c>
      <c r="D176" s="2" t="s">
        <v>116</v>
      </c>
    </row>
    <row r="177" spans="1:4" ht="15.75">
      <c r="A177" s="6">
        <v>33</v>
      </c>
      <c r="B177" s="1" t="s">
        <v>186</v>
      </c>
      <c r="C177" s="26">
        <v>1.0665</v>
      </c>
      <c r="D177" s="2" t="s">
        <v>187</v>
      </c>
    </row>
    <row r="178" spans="1:4" ht="15.75">
      <c r="A178" s="6">
        <v>34</v>
      </c>
      <c r="B178" s="1" t="s">
        <v>188</v>
      </c>
      <c r="C178" s="26">
        <v>0.3</v>
      </c>
      <c r="D178" s="2" t="s">
        <v>189</v>
      </c>
    </row>
    <row r="179" spans="1:4" ht="15.75">
      <c r="A179" s="6">
        <v>35</v>
      </c>
      <c r="B179" s="1" t="s">
        <v>190</v>
      </c>
      <c r="C179" s="26">
        <v>0.38900999999999997</v>
      </c>
      <c r="D179" s="2" t="s">
        <v>183</v>
      </c>
    </row>
    <row r="180" spans="1:4" ht="15.75">
      <c r="A180" s="6">
        <v>36</v>
      </c>
      <c r="B180" s="7" t="s">
        <v>191</v>
      </c>
      <c r="C180" s="26">
        <v>0.0264</v>
      </c>
      <c r="D180" s="2" t="s">
        <v>192</v>
      </c>
    </row>
    <row r="181" spans="1:4" ht="15.75">
      <c r="A181" s="6">
        <v>37</v>
      </c>
      <c r="B181" s="7" t="s">
        <v>193</v>
      </c>
      <c r="C181" s="26">
        <v>0.0407</v>
      </c>
      <c r="D181" s="2" t="s">
        <v>194</v>
      </c>
    </row>
    <row r="182" spans="1:4" ht="15.75">
      <c r="A182" s="6">
        <v>38</v>
      </c>
      <c r="B182" s="7" t="s">
        <v>195</v>
      </c>
      <c r="C182" s="26">
        <v>0.015</v>
      </c>
      <c r="D182" s="2" t="s">
        <v>196</v>
      </c>
    </row>
    <row r="183" spans="1:4" ht="15.75">
      <c r="A183" s="6">
        <v>39</v>
      </c>
      <c r="B183" s="7" t="s">
        <v>197</v>
      </c>
      <c r="C183" s="26">
        <v>0.0121</v>
      </c>
      <c r="D183" s="2" t="s">
        <v>198</v>
      </c>
    </row>
    <row r="184" spans="1:4" ht="15.75">
      <c r="A184" s="6">
        <v>40</v>
      </c>
      <c r="B184" s="7" t="s">
        <v>199</v>
      </c>
      <c r="C184" s="26">
        <v>0.0059</v>
      </c>
      <c r="D184" s="2" t="s">
        <v>198</v>
      </c>
    </row>
    <row r="185" spans="1:4" s="57" customFormat="1" ht="15.75">
      <c r="A185" s="54" t="s">
        <v>205</v>
      </c>
      <c r="B185" s="55" t="s">
        <v>295</v>
      </c>
      <c r="C185" s="62">
        <f>+SUM(C186:C193)</f>
        <v>13.885599999999998</v>
      </c>
      <c r="D185" s="54"/>
    </row>
    <row r="186" spans="1:4" ht="15.75">
      <c r="A186" s="6">
        <v>41</v>
      </c>
      <c r="B186" s="11" t="s">
        <v>11</v>
      </c>
      <c r="C186" s="40">
        <v>0.2</v>
      </c>
      <c r="D186" s="14" t="s">
        <v>3</v>
      </c>
    </row>
    <row r="187" spans="1:4" ht="15.75">
      <c r="A187" s="6">
        <v>42</v>
      </c>
      <c r="B187" s="11" t="s">
        <v>12</v>
      </c>
      <c r="C187" s="40">
        <v>0.49</v>
      </c>
      <c r="D187" s="14" t="s">
        <v>3</v>
      </c>
    </row>
    <row r="188" spans="1:4" ht="15.75">
      <c r="A188" s="6">
        <v>43</v>
      </c>
      <c r="B188" s="11" t="s">
        <v>13</v>
      </c>
      <c r="C188" s="40">
        <v>0.6156</v>
      </c>
      <c r="D188" s="14" t="s">
        <v>263</v>
      </c>
    </row>
    <row r="189" spans="1:4" ht="15.75">
      <c r="A189" s="6">
        <v>44</v>
      </c>
      <c r="B189" s="11" t="s">
        <v>60</v>
      </c>
      <c r="C189" s="41">
        <v>2</v>
      </c>
      <c r="D189" s="14" t="s">
        <v>265</v>
      </c>
    </row>
    <row r="190" spans="1:4" ht="15.75">
      <c r="A190" s="6">
        <v>45</v>
      </c>
      <c r="B190" s="11" t="s">
        <v>61</v>
      </c>
      <c r="C190" s="41">
        <v>1</v>
      </c>
      <c r="D190" s="14" t="s">
        <v>274</v>
      </c>
    </row>
    <row r="191" spans="1:4" ht="15.75">
      <c r="A191" s="6">
        <v>46</v>
      </c>
      <c r="B191" s="11" t="s">
        <v>14</v>
      </c>
      <c r="C191" s="41">
        <v>2</v>
      </c>
      <c r="D191" s="14" t="s">
        <v>265</v>
      </c>
    </row>
    <row r="192" spans="1:4" ht="15.75">
      <c r="A192" s="6">
        <v>47</v>
      </c>
      <c r="B192" s="11" t="s">
        <v>15</v>
      </c>
      <c r="C192" s="41">
        <v>6.8</v>
      </c>
      <c r="D192" s="14" t="s">
        <v>265</v>
      </c>
    </row>
    <row r="193" spans="1:4" ht="15.75">
      <c r="A193" s="6">
        <v>48</v>
      </c>
      <c r="B193" s="11" t="s">
        <v>16</v>
      </c>
      <c r="C193" s="41">
        <v>0.78</v>
      </c>
      <c r="D193" s="13" t="s">
        <v>324</v>
      </c>
    </row>
    <row r="194" spans="1:4" s="57" customFormat="1" ht="15.75">
      <c r="A194" s="54" t="s">
        <v>206</v>
      </c>
      <c r="B194" s="55" t="s">
        <v>56</v>
      </c>
      <c r="C194" s="62">
        <f>+SUM(C195:C226)</f>
        <v>7.425499999999999</v>
      </c>
      <c r="D194" s="54"/>
    </row>
    <row r="195" spans="1:4" ht="15.75">
      <c r="A195" s="6">
        <v>49</v>
      </c>
      <c r="B195" s="1" t="s">
        <v>228</v>
      </c>
      <c r="C195" s="45">
        <v>0.35</v>
      </c>
      <c r="D195" s="6" t="s">
        <v>224</v>
      </c>
    </row>
    <row r="196" spans="1:4" ht="15.75">
      <c r="A196" s="6">
        <v>50</v>
      </c>
      <c r="B196" s="1" t="s">
        <v>228</v>
      </c>
      <c r="C196" s="45">
        <v>0.3</v>
      </c>
      <c r="D196" s="6" t="s">
        <v>229</v>
      </c>
    </row>
    <row r="197" spans="1:4" ht="15.75">
      <c r="A197" s="6">
        <v>51</v>
      </c>
      <c r="B197" s="1" t="s">
        <v>294</v>
      </c>
      <c r="C197" s="45">
        <v>0.1</v>
      </c>
      <c r="D197" s="6" t="s">
        <v>296</v>
      </c>
    </row>
    <row r="198" spans="1:4" ht="15.75">
      <c r="A198" s="6">
        <v>52</v>
      </c>
      <c r="B198" s="1" t="s">
        <v>297</v>
      </c>
      <c r="C198" s="45">
        <v>0.1159</v>
      </c>
      <c r="D198" s="6" t="s">
        <v>298</v>
      </c>
    </row>
    <row r="199" spans="1:4" ht="15.75">
      <c r="A199" s="6">
        <v>53</v>
      </c>
      <c r="B199" s="1" t="s">
        <v>62</v>
      </c>
      <c r="C199" s="45">
        <v>0.12</v>
      </c>
      <c r="D199" s="6" t="s">
        <v>299</v>
      </c>
    </row>
    <row r="200" spans="1:4" ht="15.75">
      <c r="A200" s="6">
        <v>54</v>
      </c>
      <c r="B200" s="1" t="s">
        <v>300</v>
      </c>
      <c r="C200" s="45">
        <v>0.8</v>
      </c>
      <c r="D200" s="6" t="s">
        <v>299</v>
      </c>
    </row>
    <row r="201" spans="1:4" ht="15.75">
      <c r="A201" s="6">
        <v>55</v>
      </c>
      <c r="B201" s="1" t="s">
        <v>301</v>
      </c>
      <c r="C201" s="45">
        <v>0.35</v>
      </c>
      <c r="D201" s="6" t="s">
        <v>302</v>
      </c>
    </row>
    <row r="202" spans="1:4" ht="15.75">
      <c r="A202" s="6">
        <v>56</v>
      </c>
      <c r="B202" s="1" t="s">
        <v>304</v>
      </c>
      <c r="C202" s="45">
        <v>0.15</v>
      </c>
      <c r="D202" s="6" t="s">
        <v>303</v>
      </c>
    </row>
    <row r="203" spans="1:4" ht="15.75">
      <c r="A203" s="6">
        <v>57</v>
      </c>
      <c r="B203" s="1" t="s">
        <v>305</v>
      </c>
      <c r="C203" s="45">
        <v>0.2</v>
      </c>
      <c r="D203" s="6" t="s">
        <v>302</v>
      </c>
    </row>
    <row r="204" spans="1:4" ht="15.75">
      <c r="A204" s="6">
        <v>58</v>
      </c>
      <c r="B204" s="1" t="s">
        <v>306</v>
      </c>
      <c r="C204" s="45">
        <v>1</v>
      </c>
      <c r="D204" s="6" t="s">
        <v>280</v>
      </c>
    </row>
    <row r="205" spans="1:4" ht="15.75">
      <c r="A205" s="6">
        <v>59</v>
      </c>
      <c r="B205" s="1" t="s">
        <v>307</v>
      </c>
      <c r="C205" s="45">
        <v>0.2279</v>
      </c>
      <c r="D205" s="6" t="s">
        <v>282</v>
      </c>
    </row>
    <row r="206" spans="1:4" ht="15.75">
      <c r="A206" s="6">
        <v>60</v>
      </c>
      <c r="B206" s="1" t="s">
        <v>304</v>
      </c>
      <c r="C206" s="45">
        <v>0.15</v>
      </c>
      <c r="D206" s="6" t="s">
        <v>303</v>
      </c>
    </row>
    <row r="207" spans="1:4" ht="15.75">
      <c r="A207" s="6">
        <v>61</v>
      </c>
      <c r="B207" s="1" t="s">
        <v>309</v>
      </c>
      <c r="C207" s="45">
        <v>0.52</v>
      </c>
      <c r="D207" s="6" t="s">
        <v>303</v>
      </c>
    </row>
    <row r="208" spans="1:4" ht="15.75">
      <c r="A208" s="6">
        <v>62</v>
      </c>
      <c r="B208" s="1" t="s">
        <v>310</v>
      </c>
      <c r="C208" s="45">
        <v>0.58</v>
      </c>
      <c r="D208" s="6" t="s">
        <v>303</v>
      </c>
    </row>
    <row r="209" spans="1:4" ht="15.75">
      <c r="A209" s="6">
        <v>63</v>
      </c>
      <c r="B209" s="1" t="s">
        <v>63</v>
      </c>
      <c r="C209" s="45">
        <v>0.075</v>
      </c>
      <c r="D209" s="6" t="s">
        <v>217</v>
      </c>
    </row>
    <row r="210" spans="1:4" ht="15.75">
      <c r="A210" s="6">
        <v>64</v>
      </c>
      <c r="B210" s="1" t="s">
        <v>311</v>
      </c>
      <c r="C210" s="45">
        <v>0.0779</v>
      </c>
      <c r="D210" s="6" t="s">
        <v>217</v>
      </c>
    </row>
    <row r="211" spans="1:4" ht="15.75">
      <c r="A211" s="6">
        <v>65</v>
      </c>
      <c r="B211" s="1" t="s">
        <v>312</v>
      </c>
      <c r="C211" s="45">
        <v>0.0482</v>
      </c>
      <c r="D211" s="6" t="s">
        <v>217</v>
      </c>
    </row>
    <row r="212" spans="1:4" ht="15.75">
      <c r="A212" s="6">
        <v>66</v>
      </c>
      <c r="B212" s="1" t="s">
        <v>235</v>
      </c>
      <c r="C212" s="45">
        <v>0.0432</v>
      </c>
      <c r="D212" s="6" t="s">
        <v>308</v>
      </c>
    </row>
    <row r="213" spans="1:4" ht="15.75">
      <c r="A213" s="6">
        <v>67</v>
      </c>
      <c r="B213" s="1" t="s">
        <v>236</v>
      </c>
      <c r="C213" s="45">
        <v>0.0479</v>
      </c>
      <c r="D213" s="6" t="s">
        <v>308</v>
      </c>
    </row>
    <row r="214" spans="1:4" ht="15.75">
      <c r="A214" s="6">
        <v>68</v>
      </c>
      <c r="B214" s="1" t="s">
        <v>237</v>
      </c>
      <c r="C214" s="45">
        <v>0.11</v>
      </c>
      <c r="D214" s="6" t="s">
        <v>303</v>
      </c>
    </row>
    <row r="215" spans="1:4" ht="15.75">
      <c r="A215" s="6">
        <v>69</v>
      </c>
      <c r="B215" s="1" t="s">
        <v>238</v>
      </c>
      <c r="C215" s="45">
        <v>0.04</v>
      </c>
      <c r="D215" s="6" t="s">
        <v>303</v>
      </c>
    </row>
    <row r="216" spans="1:4" ht="15.75">
      <c r="A216" s="6">
        <v>70</v>
      </c>
      <c r="B216" s="1" t="s">
        <v>239</v>
      </c>
      <c r="C216" s="45">
        <v>0.0708</v>
      </c>
      <c r="D216" s="6" t="s">
        <v>303</v>
      </c>
    </row>
    <row r="217" spans="1:4" ht="15.75">
      <c r="A217" s="6">
        <v>71</v>
      </c>
      <c r="B217" s="1" t="s">
        <v>240</v>
      </c>
      <c r="C217" s="45">
        <v>0.2265</v>
      </c>
      <c r="D217" s="6" t="s">
        <v>298</v>
      </c>
    </row>
    <row r="218" spans="1:4" ht="15.75">
      <c r="A218" s="6">
        <v>72</v>
      </c>
      <c r="B218" s="1" t="s">
        <v>241</v>
      </c>
      <c r="C218" s="45">
        <v>0.1164</v>
      </c>
      <c r="D218" s="6" t="s">
        <v>222</v>
      </c>
    </row>
    <row r="219" spans="1:4" ht="15.75">
      <c r="A219" s="6">
        <v>73</v>
      </c>
      <c r="B219" s="1" t="s">
        <v>242</v>
      </c>
      <c r="C219" s="45">
        <v>0.04</v>
      </c>
      <c r="D219" s="6" t="s">
        <v>222</v>
      </c>
    </row>
    <row r="220" spans="1:4" ht="15.75">
      <c r="A220" s="6">
        <v>74</v>
      </c>
      <c r="B220" s="1" t="s">
        <v>243</v>
      </c>
      <c r="C220" s="45">
        <v>0.3664</v>
      </c>
      <c r="D220" s="6" t="s">
        <v>313</v>
      </c>
    </row>
    <row r="221" spans="1:4" ht="15.75">
      <c r="A221" s="6">
        <v>75</v>
      </c>
      <c r="B221" s="17" t="s">
        <v>244</v>
      </c>
      <c r="C221" s="45">
        <v>0.1034</v>
      </c>
      <c r="D221" s="6" t="s">
        <v>286</v>
      </c>
    </row>
    <row r="222" spans="1:4" ht="15.75">
      <c r="A222" s="6">
        <v>76</v>
      </c>
      <c r="B222" s="1" t="s">
        <v>245</v>
      </c>
      <c r="C222" s="45">
        <v>0.226</v>
      </c>
      <c r="D222" s="6" t="s">
        <v>286</v>
      </c>
    </row>
    <row r="223" spans="1:4" ht="15.75">
      <c r="A223" s="6">
        <v>77</v>
      </c>
      <c r="B223" s="1" t="s">
        <v>246</v>
      </c>
      <c r="C223" s="45">
        <v>0.0312</v>
      </c>
      <c r="D223" s="6" t="s">
        <v>286</v>
      </c>
    </row>
    <row r="224" spans="1:4" ht="15.75">
      <c r="A224" s="6">
        <v>78</v>
      </c>
      <c r="B224" s="1" t="s">
        <v>314</v>
      </c>
      <c r="C224" s="45">
        <v>0.6853</v>
      </c>
      <c r="D224" s="6" t="s">
        <v>229</v>
      </c>
    </row>
    <row r="225" spans="1:4" ht="15.75">
      <c r="A225" s="6">
        <v>79</v>
      </c>
      <c r="B225" s="1" t="s">
        <v>247</v>
      </c>
      <c r="C225" s="45">
        <v>0.1397</v>
      </c>
      <c r="D225" s="6" t="s">
        <v>231</v>
      </c>
    </row>
    <row r="226" spans="1:4" ht="15.75">
      <c r="A226" s="6">
        <v>80</v>
      </c>
      <c r="B226" s="1" t="s">
        <v>315</v>
      </c>
      <c r="C226" s="45">
        <v>0.0138</v>
      </c>
      <c r="D226" s="6" t="s">
        <v>222</v>
      </c>
    </row>
    <row r="227" spans="1:4" ht="15.75">
      <c r="A227" s="54" t="s">
        <v>207</v>
      </c>
      <c r="B227" s="55" t="s">
        <v>125</v>
      </c>
      <c r="C227" s="73">
        <f>+SUM(C228:C230)</f>
        <v>0.49951999999999996</v>
      </c>
      <c r="D227" s="54"/>
    </row>
    <row r="228" spans="1:4" ht="15.75">
      <c r="A228" s="6">
        <v>81</v>
      </c>
      <c r="B228" s="1" t="s">
        <v>48</v>
      </c>
      <c r="C228" s="29">
        <f>1841.4/10000</f>
        <v>0.18414</v>
      </c>
      <c r="D228" s="10"/>
    </row>
    <row r="229" spans="1:4" ht="15.75">
      <c r="A229" s="6">
        <v>82</v>
      </c>
      <c r="B229" s="1" t="s">
        <v>49</v>
      </c>
      <c r="C229" s="29">
        <f>885.8/10000</f>
        <v>0.08857999999999999</v>
      </c>
      <c r="D229" s="10"/>
    </row>
    <row r="230" spans="1:4" ht="15.75">
      <c r="A230" s="6">
        <v>83</v>
      </c>
      <c r="B230" s="1" t="s">
        <v>50</v>
      </c>
      <c r="C230" s="29">
        <v>0.2268</v>
      </c>
      <c r="D230" s="10"/>
    </row>
    <row r="231" spans="1:4" ht="15.75">
      <c r="A231" s="54"/>
      <c r="B231" s="55" t="s">
        <v>78</v>
      </c>
      <c r="C231" s="56">
        <f>+C4+C20+C142</f>
        <v>98.508197</v>
      </c>
      <c r="D231" s="54"/>
    </row>
    <row r="233" ht="15.75">
      <c r="B233" s="75"/>
    </row>
  </sheetData>
  <sheetProtection/>
  <mergeCells count="3">
    <mergeCell ref="B136:B137"/>
    <mergeCell ref="B138:B141"/>
    <mergeCell ref="A1:D1"/>
  </mergeCells>
  <printOptions horizontalCentered="1"/>
  <pageMargins left="0.41" right="0.25" top="0.51" bottom="0.48" header="0.5" footer="0.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Phuoc Phu</dc:creator>
  <cp:keywords/>
  <dc:description/>
  <cp:lastModifiedBy>USERS</cp:lastModifiedBy>
  <cp:lastPrinted>2015-06-08T04:28:47Z</cp:lastPrinted>
  <dcterms:created xsi:type="dcterms:W3CDTF">1996-10-14T23:33:28Z</dcterms:created>
  <dcterms:modified xsi:type="dcterms:W3CDTF">2015-06-11T09:33:20Z</dcterms:modified>
  <cp:category/>
  <cp:version/>
  <cp:contentType/>
  <cp:contentStatus/>
</cp:coreProperties>
</file>