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65" windowWidth="12060" windowHeight="7260" activeTab="0"/>
  </bookViews>
  <sheets>
    <sheet name="DVMTR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<sst xmlns="http://schemas.openxmlformats.org/spreadsheetml/2006/main" count="95" uniqueCount="55">
  <si>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>Thôn 2</t>
  </si>
  <si>
    <t>Thôn 3</t>
  </si>
  <si>
    <t>Thôn 4</t>
  </si>
  <si>
    <t>Thôn 5</t>
  </si>
  <si>
    <t>Thôn 6</t>
  </si>
  <si>
    <t>Thôn 7</t>
  </si>
  <si>
    <t>Hòa An</t>
  </si>
  <si>
    <t>Thủy Dương</t>
  </si>
  <si>
    <t>Thôn 1</t>
  </si>
  <si>
    <t>I</t>
  </si>
  <si>
    <t>II</t>
  </si>
  <si>
    <t>III</t>
  </si>
  <si>
    <t>IV</t>
  </si>
  <si>
    <t>Xã Dương Hòa</t>
  </si>
  <si>
    <t>Thôn Khe Sòng</t>
  </si>
  <si>
    <t>Huyện Nam Đông</t>
  </si>
  <si>
    <t>Xã Hương Hữu</t>
  </si>
  <si>
    <t>Xã Hương Sơn</t>
  </si>
  <si>
    <t>Xã Thượng Long</t>
  </si>
  <si>
    <t>Xã Thượng Quảng</t>
  </si>
  <si>
    <t>Huyện Phong Điền</t>
  </si>
  <si>
    <t>Xã Phong Mỹ</t>
  </si>
  <si>
    <t>Thôn Đông Thái</t>
  </si>
  <si>
    <t>Thôn Hạ Long</t>
  </si>
  <si>
    <t>Thôn Hòa Mỹ</t>
  </si>
  <si>
    <t>Thôn Khe Trăng</t>
  </si>
  <si>
    <t>Thôn Phước Thọ</t>
  </si>
  <si>
    <t>Thôn Tân Mỹ</t>
  </si>
  <si>
    <t>Xã Phong Xuân</t>
  </si>
  <si>
    <t>Thôn Bình An</t>
  </si>
  <si>
    <t>Thôn Tân Lập</t>
  </si>
  <si>
    <t>Thôn Vinh Ngạn</t>
  </si>
  <si>
    <t>Thôn Vinh Phú</t>
  </si>
  <si>
    <t>Huyện Phú Lộc</t>
  </si>
  <si>
    <t>Xã Lộc Bình</t>
  </si>
  <si>
    <t>Mai Gia Phường</t>
  </si>
  <si>
    <t>Xã Lộc Tiến</t>
  </si>
  <si>
    <t>Xã Lộc Thủy</t>
  </si>
  <si>
    <t>Thôn Phú Xuyên</t>
  </si>
  <si>
    <t>Thôn Phước Hưng</t>
  </si>
  <si>
    <t>Thôn Thủy Cam</t>
  </si>
  <si>
    <t>Thôn Thủy Yên Thượng</t>
  </si>
  <si>
    <t>TT</t>
  </si>
  <si>
    <t>Thôn 7 (A Dai)</t>
  </si>
  <si>
    <t>Diện tích (ha)</t>
  </si>
  <si>
    <t>Cộng đồng</t>
  </si>
  <si>
    <t>Tổng:</t>
  </si>
  <si>
    <t>Đơn giá chi trả (đ)</t>
  </si>
  <si>
    <t>Thời gian chi trả</t>
  </si>
  <si>
    <t>1/1/2014 - 30/12/2014</t>
  </si>
  <si>
    <t>Tổng kinh phí chi trả DVMTR</t>
  </si>
  <si>
    <t xml:space="preserve">KẾ HOẠCH CHI TRẢ DVMTR HỖ TRỢ CỘNG ĐỒNG GIAO RỪNG </t>
  </si>
  <si>
    <t>TỰ NHIÊN NĂM 2014 - NẰM NGOÀI LƯU VỰC CHI TRẢ</t>
  </si>
  <si>
    <t>Thị xã Hương Thủy</t>
  </si>
  <si>
    <t>( Kèm theo Quyết định số:   2504    / QĐ_UBND ngày  27  /11/2014 của UBND tỉnh)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</si>
</sst>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#,##0.000"/>
    <numFmt numFmtId="174" formatCode="0.000"/>
    <numFmt numFmtId="175" formatCode="0.0"/>
    <numFmt numFmtId="176" formatCode="_-* #,##0.0\ _₫_-;\-* #,##0.0\ _₫_-;_-* &quot;-&quot;??\ _₫_-;_-@_-"/>
    <numFmt numFmtId="177" formatCode="_-* #,##0\ _₫_-;\-* #,##0\ _₫_-;_-* &quot;-&quot;??\ _₫_-;_-@_-"/>
    <numFmt numFmtId="178" formatCode="_(* #,##0.0_);_(* \(#,##0.0\);_(* &quot;-&quot;?_);_(@_)"/>
  </numFmts>
  <fonts count="25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172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172" fontId="20" fillId="0" borderId="10" xfId="0" applyNumberFormat="1" applyFont="1" applyFill="1" applyBorder="1" applyAlignment="1">
      <alignment horizontal="center" vertical="center"/>
    </xf>
    <xf numFmtId="172" fontId="20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/>
    </xf>
    <xf numFmtId="172" fontId="22" fillId="0" borderId="10" xfId="0" applyNumberFormat="1" applyFont="1" applyFill="1" applyBorder="1" applyAlignment="1">
      <alignment/>
    </xf>
    <xf numFmtId="177" fontId="22" fillId="0" borderId="10" xfId="42" applyNumberFormat="1" applyFont="1" applyFill="1" applyBorder="1" applyAlignment="1">
      <alignment/>
    </xf>
    <xf numFmtId="177" fontId="22" fillId="0" borderId="10" xfId="42" applyNumberFormat="1" applyFont="1" applyFill="1" applyBorder="1" applyAlignment="1">
      <alignment horizontal="center" vertical="center"/>
    </xf>
    <xf numFmtId="177" fontId="22" fillId="0" borderId="10" xfId="42" applyNumberFormat="1" applyFont="1" applyFill="1" applyBorder="1" applyAlignment="1">
      <alignment horizontal="right" vertical="center"/>
    </xf>
    <xf numFmtId="177" fontId="22" fillId="0" borderId="0" xfId="42" applyNumberFormat="1" applyFont="1" applyFill="1" applyAlignment="1">
      <alignment horizontal="center" vertical="center"/>
    </xf>
    <xf numFmtId="177" fontId="23" fillId="0" borderId="10" xfId="42" applyNumberFormat="1" applyFont="1" applyFill="1" applyBorder="1" applyAlignment="1">
      <alignment horizontal="center" vertical="center" wrapText="1"/>
    </xf>
    <xf numFmtId="177" fontId="23" fillId="0" borderId="10" xfId="42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2" fontId="22" fillId="0" borderId="10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 horizontal="center" vertical="center"/>
    </xf>
    <xf numFmtId="177" fontId="22" fillId="0" borderId="0" xfId="42" applyNumberFormat="1" applyFont="1" applyFill="1" applyBorder="1" applyAlignment="1">
      <alignment/>
    </xf>
    <xf numFmtId="177" fontId="22" fillId="0" borderId="0" xfId="42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172" fontId="23" fillId="0" borderId="1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172" fontId="23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172" fontId="21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34">
      <selection activeCell="E13" sqref="E13"/>
    </sheetView>
  </sheetViews>
  <sheetFormatPr defaultColWidth="9.00390625" defaultRowHeight="15"/>
  <cols>
    <col min="1" max="1" width="5.28125" style="7" customWidth="1"/>
    <col min="2" max="2" width="18.140625" style="1" customWidth="1"/>
    <col min="3" max="3" width="11.421875" style="9" customWidth="1"/>
    <col min="4" max="4" width="12.8515625" style="10" customWidth="1"/>
    <col min="5" max="5" width="16.8515625" style="17" customWidth="1"/>
    <col min="6" max="6" width="22.57421875" style="1" customWidth="1"/>
    <col min="7" max="7" width="5.8515625" style="1" customWidth="1"/>
    <col min="8" max="8" width="14.421875" style="1" bestFit="1" customWidth="1"/>
    <col min="9" max="16384" width="9.00390625" style="1" customWidth="1"/>
  </cols>
  <sheetData>
    <row r="1" spans="1:6" ht="12" customHeight="1">
      <c r="A1" s="44" t="s">
        <v>51</v>
      </c>
      <c r="B1" s="44"/>
      <c r="C1" s="44"/>
      <c r="D1" s="44"/>
      <c r="E1" s="44"/>
      <c r="F1" s="44"/>
    </row>
    <row r="2" spans="1:6" ht="12" customHeight="1">
      <c r="A2" s="44" t="s">
        <v>52</v>
      </c>
      <c r="B2" s="44"/>
      <c r="C2" s="44"/>
      <c r="D2" s="44"/>
      <c r="E2" s="44"/>
      <c r="F2" s="44"/>
    </row>
    <row r="3" spans="1:6" ht="12" customHeight="1">
      <c r="A3" s="46" t="s">
        <v>54</v>
      </c>
      <c r="B3" s="46"/>
      <c r="C3" s="46"/>
      <c r="D3" s="46"/>
      <c r="E3" s="46"/>
      <c r="F3" s="46"/>
    </row>
    <row r="4" spans="1:6" ht="6.75" customHeight="1">
      <c r="A4" s="10"/>
      <c r="B4" s="10"/>
      <c r="C4" s="37"/>
      <c r="F4" s="10"/>
    </row>
    <row r="5" spans="1:6" ht="32.25" customHeight="1">
      <c r="A5" s="20" t="s">
        <v>42</v>
      </c>
      <c r="B5" s="20" t="s">
        <v>45</v>
      </c>
      <c r="C5" s="11" t="s">
        <v>44</v>
      </c>
      <c r="D5" s="11" t="s">
        <v>47</v>
      </c>
      <c r="E5" s="18" t="s">
        <v>50</v>
      </c>
      <c r="F5" s="11" t="s">
        <v>48</v>
      </c>
    </row>
    <row r="6" spans="1:8" s="4" customFormat="1" ht="14.25" customHeight="1">
      <c r="A6" s="21"/>
      <c r="B6" s="22" t="s">
        <v>46</v>
      </c>
      <c r="C6" s="38">
        <f>C7+C29+C42+C53</f>
        <v>5971.9</v>
      </c>
      <c r="D6" s="38"/>
      <c r="E6" s="38">
        <f>E7+E29+E42+E53</f>
        <v>597190000</v>
      </c>
      <c r="F6" s="23"/>
      <c r="G6" s="3"/>
      <c r="H6" s="3"/>
    </row>
    <row r="7" spans="1:7" ht="16.5" customHeight="1">
      <c r="A7" s="24" t="s">
        <v>9</v>
      </c>
      <c r="B7" s="40" t="s">
        <v>15</v>
      </c>
      <c r="C7" s="41">
        <f>C8+C12+C18+C21</f>
        <v>1491.6</v>
      </c>
      <c r="D7" s="41"/>
      <c r="E7" s="41">
        <f>E8+E12+E18+E21</f>
        <v>149160000</v>
      </c>
      <c r="F7" s="23"/>
      <c r="G7" s="3"/>
    </row>
    <row r="8" spans="1:7" ht="12.75" customHeight="1">
      <c r="A8" s="24">
        <v>1</v>
      </c>
      <c r="B8" s="40" t="s">
        <v>16</v>
      </c>
      <c r="C8" s="41">
        <f>SUM(C9:C11)</f>
        <v>169.8</v>
      </c>
      <c r="D8" s="13"/>
      <c r="E8" s="19">
        <f>SUM(E9:E11)</f>
        <v>16980000</v>
      </c>
      <c r="F8" s="23"/>
      <c r="G8" s="3"/>
    </row>
    <row r="9" spans="1:7" s="4" customFormat="1" ht="12.75" customHeight="1">
      <c r="A9" s="25"/>
      <c r="B9" s="12" t="s">
        <v>0</v>
      </c>
      <c r="C9" s="29">
        <v>75.30000000000001</v>
      </c>
      <c r="D9" s="14">
        <v>100000</v>
      </c>
      <c r="E9" s="15">
        <f>C9*D9</f>
        <v>7530000.000000001</v>
      </c>
      <c r="F9" s="26" t="s">
        <v>49</v>
      </c>
      <c r="G9" s="3"/>
    </row>
    <row r="10" spans="1:7" ht="12.75" customHeight="1">
      <c r="A10" s="25"/>
      <c r="B10" s="12" t="s">
        <v>1</v>
      </c>
      <c r="C10" s="29">
        <v>44.3</v>
      </c>
      <c r="D10" s="14">
        <v>100000</v>
      </c>
      <c r="E10" s="15">
        <f aca="true" t="shared" si="0" ref="E10:E49">C10*D10</f>
        <v>4430000</v>
      </c>
      <c r="F10" s="26" t="s">
        <v>49</v>
      </c>
      <c r="G10" s="3"/>
    </row>
    <row r="11" spans="1:7" ht="12.75" customHeight="1">
      <c r="A11" s="25"/>
      <c r="B11" s="12" t="s">
        <v>2</v>
      </c>
      <c r="C11" s="29">
        <v>50.199999999999996</v>
      </c>
      <c r="D11" s="14">
        <v>100000</v>
      </c>
      <c r="E11" s="15">
        <f t="shared" si="0"/>
        <v>5020000</v>
      </c>
      <c r="F11" s="26" t="s">
        <v>49</v>
      </c>
      <c r="G11" s="3"/>
    </row>
    <row r="12" spans="1:7" ht="12.75" customHeight="1">
      <c r="A12" s="24">
        <v>2</v>
      </c>
      <c r="B12" s="40" t="s">
        <v>17</v>
      </c>
      <c r="C12" s="41">
        <f>SUM(C13:C17)</f>
        <v>329.1</v>
      </c>
      <c r="D12" s="14"/>
      <c r="E12" s="19">
        <f>SUM(E13:E17)</f>
        <v>32910000</v>
      </c>
      <c r="F12" s="23"/>
      <c r="G12" s="3"/>
    </row>
    <row r="13" spans="1:7" ht="12.75" customHeight="1">
      <c r="A13" s="25"/>
      <c r="B13" s="12" t="s">
        <v>8</v>
      </c>
      <c r="C13" s="29">
        <v>45.10000000000001</v>
      </c>
      <c r="D13" s="14">
        <v>100000</v>
      </c>
      <c r="E13" s="15">
        <f t="shared" si="0"/>
        <v>4510000.000000001</v>
      </c>
      <c r="F13" s="26" t="s">
        <v>49</v>
      </c>
      <c r="G13" s="3"/>
    </row>
    <row r="14" spans="1:7" ht="12.75" customHeight="1">
      <c r="A14" s="25"/>
      <c r="B14" s="12" t="s">
        <v>0</v>
      </c>
      <c r="C14" s="29">
        <v>57.6</v>
      </c>
      <c r="D14" s="14">
        <v>100000</v>
      </c>
      <c r="E14" s="15">
        <f t="shared" si="0"/>
        <v>5760000</v>
      </c>
      <c r="F14" s="26" t="s">
        <v>49</v>
      </c>
      <c r="G14" s="3"/>
    </row>
    <row r="15" spans="1:7" s="4" customFormat="1" ht="12.75" customHeight="1">
      <c r="A15" s="25"/>
      <c r="B15" s="12" t="s">
        <v>1</v>
      </c>
      <c r="C15" s="29">
        <v>66</v>
      </c>
      <c r="D15" s="14">
        <v>100000</v>
      </c>
      <c r="E15" s="15">
        <f t="shared" si="0"/>
        <v>6600000</v>
      </c>
      <c r="F15" s="26" t="s">
        <v>49</v>
      </c>
      <c r="G15" s="3"/>
    </row>
    <row r="16" spans="1:7" ht="12.75" customHeight="1">
      <c r="A16" s="25"/>
      <c r="B16" s="12" t="s">
        <v>2</v>
      </c>
      <c r="C16" s="29">
        <v>65</v>
      </c>
      <c r="D16" s="14">
        <v>100000</v>
      </c>
      <c r="E16" s="15">
        <f t="shared" si="0"/>
        <v>6500000</v>
      </c>
      <c r="F16" s="26" t="s">
        <v>49</v>
      </c>
      <c r="G16" s="3"/>
    </row>
    <row r="17" spans="1:7" ht="12.75" customHeight="1">
      <c r="A17" s="25"/>
      <c r="B17" s="12" t="s">
        <v>5</v>
      </c>
      <c r="C17" s="29">
        <v>95.4</v>
      </c>
      <c r="D17" s="14">
        <v>100000</v>
      </c>
      <c r="E17" s="15">
        <f t="shared" si="0"/>
        <v>9540000</v>
      </c>
      <c r="F17" s="26" t="s">
        <v>49</v>
      </c>
      <c r="G17" s="3"/>
    </row>
    <row r="18" spans="1:7" s="4" customFormat="1" ht="12.75" customHeight="1">
      <c r="A18" s="24">
        <v>3</v>
      </c>
      <c r="B18" s="40" t="s">
        <v>18</v>
      </c>
      <c r="C18" s="41">
        <f>C19+C20</f>
        <v>128.89999999999998</v>
      </c>
      <c r="D18" s="14"/>
      <c r="E18" s="19">
        <f>SUM(E19:E20)</f>
        <v>12890000</v>
      </c>
      <c r="F18" s="23"/>
      <c r="G18" s="3"/>
    </row>
    <row r="19" spans="1:7" ht="12.75" customHeight="1">
      <c r="A19" s="25"/>
      <c r="B19" s="12" t="s">
        <v>3</v>
      </c>
      <c r="C19" s="29">
        <v>62.599999999999994</v>
      </c>
      <c r="D19" s="14">
        <v>100000</v>
      </c>
      <c r="E19" s="15">
        <f t="shared" si="0"/>
        <v>6259999.999999999</v>
      </c>
      <c r="F19" s="26" t="s">
        <v>49</v>
      </c>
      <c r="G19" s="3"/>
    </row>
    <row r="20" spans="1:7" ht="12.75" customHeight="1">
      <c r="A20" s="25"/>
      <c r="B20" s="12" t="s">
        <v>43</v>
      </c>
      <c r="C20" s="39">
        <v>66.3</v>
      </c>
      <c r="D20" s="14">
        <v>100000</v>
      </c>
      <c r="E20" s="15">
        <f t="shared" si="0"/>
        <v>6630000</v>
      </c>
      <c r="F20" s="26" t="s">
        <v>49</v>
      </c>
      <c r="G20" s="3"/>
    </row>
    <row r="21" spans="1:7" ht="12.75" customHeight="1">
      <c r="A21" s="24">
        <v>4</v>
      </c>
      <c r="B21" s="40" t="s">
        <v>19</v>
      </c>
      <c r="C21" s="41">
        <f>SUM(C22:C28)</f>
        <v>863.8</v>
      </c>
      <c r="D21" s="14"/>
      <c r="E21" s="19">
        <f>SUM(E22:E28)</f>
        <v>86380000</v>
      </c>
      <c r="F21" s="23"/>
      <c r="G21" s="3"/>
    </row>
    <row r="22" spans="1:7" ht="12.75" customHeight="1">
      <c r="A22" s="25"/>
      <c r="B22" s="12" t="s">
        <v>8</v>
      </c>
      <c r="C22" s="29">
        <v>113.69999999999999</v>
      </c>
      <c r="D22" s="14">
        <v>100000</v>
      </c>
      <c r="E22" s="15">
        <f t="shared" si="0"/>
        <v>11369999.999999998</v>
      </c>
      <c r="F22" s="26" t="s">
        <v>49</v>
      </c>
      <c r="G22" s="3"/>
    </row>
    <row r="23" spans="1:7" ht="12.75" customHeight="1">
      <c r="A23" s="25"/>
      <c r="B23" s="12" t="s">
        <v>0</v>
      </c>
      <c r="C23" s="29">
        <v>146.6</v>
      </c>
      <c r="D23" s="14">
        <v>100000</v>
      </c>
      <c r="E23" s="15">
        <f t="shared" si="0"/>
        <v>14660000</v>
      </c>
      <c r="F23" s="26" t="s">
        <v>49</v>
      </c>
      <c r="G23" s="3"/>
    </row>
    <row r="24" spans="1:7" ht="12.75" customHeight="1">
      <c r="A24" s="25"/>
      <c r="B24" s="12" t="s">
        <v>1</v>
      </c>
      <c r="C24" s="29">
        <v>153.60000000000002</v>
      </c>
      <c r="D24" s="14">
        <v>100000</v>
      </c>
      <c r="E24" s="15">
        <f t="shared" si="0"/>
        <v>15360000.000000002</v>
      </c>
      <c r="F24" s="26" t="s">
        <v>49</v>
      </c>
      <c r="G24" s="3"/>
    </row>
    <row r="25" spans="1:7" ht="12.75" customHeight="1">
      <c r="A25" s="25"/>
      <c r="B25" s="12" t="s">
        <v>2</v>
      </c>
      <c r="C25" s="29">
        <v>107.20000000000002</v>
      </c>
      <c r="D25" s="14">
        <v>100000</v>
      </c>
      <c r="E25" s="15">
        <f t="shared" si="0"/>
        <v>10720000.000000002</v>
      </c>
      <c r="F25" s="26" t="s">
        <v>49</v>
      </c>
      <c r="G25" s="3"/>
    </row>
    <row r="26" spans="1:7" s="4" customFormat="1" ht="12.75" customHeight="1">
      <c r="A26" s="25"/>
      <c r="B26" s="12" t="s">
        <v>3</v>
      </c>
      <c r="C26" s="29">
        <v>127.79999999999998</v>
      </c>
      <c r="D26" s="14">
        <v>100000</v>
      </c>
      <c r="E26" s="15">
        <f t="shared" si="0"/>
        <v>12779999.999999998</v>
      </c>
      <c r="F26" s="26" t="s">
        <v>49</v>
      </c>
      <c r="G26" s="3"/>
    </row>
    <row r="27" spans="1:7" ht="12.75" customHeight="1">
      <c r="A27" s="25"/>
      <c r="B27" s="12" t="s">
        <v>4</v>
      </c>
      <c r="C27" s="29">
        <v>156.9</v>
      </c>
      <c r="D27" s="14">
        <v>100000</v>
      </c>
      <c r="E27" s="15">
        <f t="shared" si="0"/>
        <v>15690000</v>
      </c>
      <c r="F27" s="26" t="s">
        <v>49</v>
      </c>
      <c r="G27" s="3"/>
    </row>
    <row r="28" spans="1:7" ht="12.75" customHeight="1">
      <c r="A28" s="25"/>
      <c r="B28" s="12" t="s">
        <v>5</v>
      </c>
      <c r="C28" s="29">
        <v>57.99999999999999</v>
      </c>
      <c r="D28" s="14">
        <v>100000</v>
      </c>
      <c r="E28" s="15">
        <f t="shared" si="0"/>
        <v>5799999.999999999</v>
      </c>
      <c r="F28" s="26" t="s">
        <v>49</v>
      </c>
      <c r="G28" s="3"/>
    </row>
    <row r="29" spans="1:7" ht="12.75" customHeight="1">
      <c r="A29" s="24" t="s">
        <v>10</v>
      </c>
      <c r="B29" s="40" t="s">
        <v>20</v>
      </c>
      <c r="C29" s="41">
        <f>C30+C37</f>
        <v>3028.8999999999996</v>
      </c>
      <c r="D29" s="14"/>
      <c r="E29" s="19">
        <f>E30+E37</f>
        <v>302890000</v>
      </c>
      <c r="F29" s="23"/>
      <c r="G29" s="3"/>
    </row>
    <row r="30" spans="1:7" ht="14.25" customHeight="1">
      <c r="A30" s="24">
        <v>1</v>
      </c>
      <c r="B30" s="40" t="s">
        <v>21</v>
      </c>
      <c r="C30" s="41">
        <f>SUM(C31:C36)</f>
        <v>1819.3999999999999</v>
      </c>
      <c r="D30" s="14"/>
      <c r="E30" s="19">
        <f>SUM(E31:E36)</f>
        <v>181940000</v>
      </c>
      <c r="F30" s="23"/>
      <c r="G30" s="3"/>
    </row>
    <row r="31" spans="1:7" ht="14.25" customHeight="1">
      <c r="A31" s="5"/>
      <c r="B31" s="6" t="s">
        <v>22</v>
      </c>
      <c r="C31" s="8">
        <v>218.99999999999997</v>
      </c>
      <c r="D31" s="14">
        <v>100000</v>
      </c>
      <c r="E31" s="15">
        <f t="shared" si="0"/>
        <v>21899999.999999996</v>
      </c>
      <c r="F31" s="26" t="s">
        <v>49</v>
      </c>
      <c r="G31" s="3"/>
    </row>
    <row r="32" spans="1:7" s="4" customFormat="1" ht="14.25" customHeight="1">
      <c r="A32" s="5"/>
      <c r="B32" s="6" t="s">
        <v>23</v>
      </c>
      <c r="C32" s="8">
        <v>318</v>
      </c>
      <c r="D32" s="14">
        <v>100000</v>
      </c>
      <c r="E32" s="15">
        <f t="shared" si="0"/>
        <v>31800000</v>
      </c>
      <c r="F32" s="26" t="s">
        <v>49</v>
      </c>
      <c r="G32" s="3"/>
    </row>
    <row r="33" spans="1:7" s="10" customFormat="1" ht="14.25" customHeight="1">
      <c r="A33" s="5"/>
      <c r="B33" s="6" t="s">
        <v>24</v>
      </c>
      <c r="C33" s="8">
        <v>240.39999999999995</v>
      </c>
      <c r="D33" s="14">
        <v>100000</v>
      </c>
      <c r="E33" s="15">
        <f t="shared" si="0"/>
        <v>24039999.999999996</v>
      </c>
      <c r="F33" s="26" t="s">
        <v>49</v>
      </c>
      <c r="G33" s="27"/>
    </row>
    <row r="34" spans="1:7" s="10" customFormat="1" ht="14.25" customHeight="1">
      <c r="A34" s="5"/>
      <c r="B34" s="6" t="s">
        <v>25</v>
      </c>
      <c r="C34" s="8">
        <v>198.7</v>
      </c>
      <c r="D34" s="14">
        <v>100000</v>
      </c>
      <c r="E34" s="15">
        <f t="shared" si="0"/>
        <v>19870000</v>
      </c>
      <c r="F34" s="26" t="s">
        <v>49</v>
      </c>
      <c r="G34" s="27"/>
    </row>
    <row r="35" spans="1:7" s="10" customFormat="1" ht="14.25" customHeight="1">
      <c r="A35" s="5"/>
      <c r="B35" s="6" t="s">
        <v>26</v>
      </c>
      <c r="C35" s="8">
        <v>296.09999999999997</v>
      </c>
      <c r="D35" s="14">
        <v>100000</v>
      </c>
      <c r="E35" s="15">
        <f t="shared" si="0"/>
        <v>29609999.999999996</v>
      </c>
      <c r="F35" s="26" t="s">
        <v>49</v>
      </c>
      <c r="G35" s="27"/>
    </row>
    <row r="36" spans="1:7" s="10" customFormat="1" ht="14.25" customHeight="1">
      <c r="A36" s="5"/>
      <c r="B36" s="6" t="s">
        <v>27</v>
      </c>
      <c r="C36" s="8">
        <v>547.2</v>
      </c>
      <c r="D36" s="14">
        <v>100000</v>
      </c>
      <c r="E36" s="15">
        <f t="shared" si="0"/>
        <v>54720000.00000001</v>
      </c>
      <c r="F36" s="26" t="s">
        <v>49</v>
      </c>
      <c r="G36" s="27"/>
    </row>
    <row r="37" spans="1:7" s="10" customFormat="1" ht="14.25" customHeight="1">
      <c r="A37" s="24">
        <v>2</v>
      </c>
      <c r="B37" s="40" t="s">
        <v>28</v>
      </c>
      <c r="C37" s="41">
        <f>SUM(C38:C41)</f>
        <v>1209.5</v>
      </c>
      <c r="D37" s="14"/>
      <c r="E37" s="19">
        <f>SUM(E38:E41)</f>
        <v>120950000</v>
      </c>
      <c r="F37" s="26"/>
      <c r="G37" s="27"/>
    </row>
    <row r="38" spans="1:7" s="10" customFormat="1" ht="14.25" customHeight="1">
      <c r="A38" s="5"/>
      <c r="B38" s="6" t="s">
        <v>29</v>
      </c>
      <c r="C38" s="8">
        <v>173.1</v>
      </c>
      <c r="D38" s="14">
        <v>100000</v>
      </c>
      <c r="E38" s="15">
        <f t="shared" si="0"/>
        <v>17310000</v>
      </c>
      <c r="F38" s="26" t="s">
        <v>49</v>
      </c>
      <c r="G38" s="27"/>
    </row>
    <row r="39" spans="1:7" s="28" customFormat="1" ht="14.25" customHeight="1">
      <c r="A39" s="5"/>
      <c r="B39" s="6" t="s">
        <v>30</v>
      </c>
      <c r="C39" s="8">
        <v>394.8</v>
      </c>
      <c r="D39" s="14">
        <v>100000</v>
      </c>
      <c r="E39" s="15">
        <f t="shared" si="0"/>
        <v>39480000</v>
      </c>
      <c r="F39" s="26" t="s">
        <v>49</v>
      </c>
      <c r="G39" s="27"/>
    </row>
    <row r="40" spans="1:7" s="28" customFormat="1" ht="14.25" customHeight="1">
      <c r="A40" s="5"/>
      <c r="B40" s="6" t="s">
        <v>31</v>
      </c>
      <c r="C40" s="8">
        <v>254.30000000000004</v>
      </c>
      <c r="D40" s="14">
        <v>100000</v>
      </c>
      <c r="E40" s="15">
        <f t="shared" si="0"/>
        <v>25430000.000000004</v>
      </c>
      <c r="F40" s="26" t="s">
        <v>49</v>
      </c>
      <c r="G40" s="27"/>
    </row>
    <row r="41" spans="1:7" s="10" customFormat="1" ht="14.25" customHeight="1">
      <c r="A41" s="5"/>
      <c r="B41" s="6" t="s">
        <v>32</v>
      </c>
      <c r="C41" s="8">
        <v>387.29999999999995</v>
      </c>
      <c r="D41" s="14">
        <v>100000</v>
      </c>
      <c r="E41" s="15">
        <f t="shared" si="0"/>
        <v>38729999.99999999</v>
      </c>
      <c r="F41" s="26" t="s">
        <v>49</v>
      </c>
      <c r="G41" s="27"/>
    </row>
    <row r="42" spans="1:7" s="10" customFormat="1" ht="14.25" customHeight="1">
      <c r="A42" s="24" t="s">
        <v>11</v>
      </c>
      <c r="B42" s="40" t="s">
        <v>33</v>
      </c>
      <c r="C42" s="41">
        <f>C43+C48+C50</f>
        <v>1385.3999999999999</v>
      </c>
      <c r="D42" s="41"/>
      <c r="E42" s="41">
        <f>E43+E48+E50</f>
        <v>138540000</v>
      </c>
      <c r="F42" s="23"/>
      <c r="G42" s="27"/>
    </row>
    <row r="43" spans="1:7" s="28" customFormat="1" ht="14.25" customHeight="1">
      <c r="A43" s="24">
        <v>1</v>
      </c>
      <c r="B43" s="40" t="s">
        <v>37</v>
      </c>
      <c r="C43" s="41">
        <f>SUM(C44:C47)</f>
        <v>655.9000000000001</v>
      </c>
      <c r="D43" s="14"/>
      <c r="E43" s="19">
        <f>SUM(E44:E47)</f>
        <v>65590000.000000015</v>
      </c>
      <c r="F43" s="23"/>
      <c r="G43" s="27"/>
    </row>
    <row r="44" spans="1:7" s="10" customFormat="1" ht="14.25" customHeight="1">
      <c r="A44" s="25"/>
      <c r="B44" s="12" t="s">
        <v>38</v>
      </c>
      <c r="C44" s="29">
        <v>82.50000000000001</v>
      </c>
      <c r="D44" s="14">
        <v>100000</v>
      </c>
      <c r="E44" s="15">
        <f t="shared" si="0"/>
        <v>8250000.000000002</v>
      </c>
      <c r="F44" s="26" t="s">
        <v>49</v>
      </c>
      <c r="G44" s="27"/>
    </row>
    <row r="45" spans="1:7" s="10" customFormat="1" ht="14.25" customHeight="1">
      <c r="A45" s="25"/>
      <c r="B45" s="12" t="s">
        <v>39</v>
      </c>
      <c r="C45" s="29">
        <v>70.5</v>
      </c>
      <c r="D45" s="14">
        <v>100000</v>
      </c>
      <c r="E45" s="15">
        <f t="shared" si="0"/>
        <v>7050000</v>
      </c>
      <c r="F45" s="26" t="s">
        <v>49</v>
      </c>
      <c r="G45" s="27"/>
    </row>
    <row r="46" spans="1:7" s="10" customFormat="1" ht="14.25" customHeight="1">
      <c r="A46" s="25"/>
      <c r="B46" s="12" t="s">
        <v>40</v>
      </c>
      <c r="C46" s="29">
        <v>117.4</v>
      </c>
      <c r="D46" s="14">
        <v>100000</v>
      </c>
      <c r="E46" s="15">
        <f t="shared" si="0"/>
        <v>11740000</v>
      </c>
      <c r="F46" s="26" t="s">
        <v>49</v>
      </c>
      <c r="G46" s="27"/>
    </row>
    <row r="47" spans="1:7" s="10" customFormat="1" ht="14.25" customHeight="1">
      <c r="A47" s="25"/>
      <c r="B47" s="12" t="s">
        <v>41</v>
      </c>
      <c r="C47" s="29">
        <v>385.5000000000001</v>
      </c>
      <c r="D47" s="14">
        <v>100000</v>
      </c>
      <c r="E47" s="15">
        <f t="shared" si="0"/>
        <v>38550000.000000015</v>
      </c>
      <c r="F47" s="26" t="s">
        <v>49</v>
      </c>
      <c r="G47" s="27"/>
    </row>
    <row r="48" spans="1:6" s="10" customFormat="1" ht="14.25" customHeight="1">
      <c r="A48" s="24">
        <v>2</v>
      </c>
      <c r="B48" s="40" t="s">
        <v>36</v>
      </c>
      <c r="C48" s="41">
        <f>C49</f>
        <v>583.9999999999998</v>
      </c>
      <c r="D48" s="16"/>
      <c r="E48" s="19">
        <f>SUM(E49)</f>
        <v>58399999.99999998</v>
      </c>
      <c r="F48" s="12"/>
    </row>
    <row r="49" spans="1:8" s="10" customFormat="1" ht="14.25" customHeight="1">
      <c r="A49" s="25"/>
      <c r="B49" s="12" t="s">
        <v>7</v>
      </c>
      <c r="C49" s="29">
        <v>583.9999999999998</v>
      </c>
      <c r="D49" s="14">
        <v>100000</v>
      </c>
      <c r="E49" s="15">
        <f t="shared" si="0"/>
        <v>58399999.99999998</v>
      </c>
      <c r="F49" s="26" t="s">
        <v>49</v>
      </c>
      <c r="H49" s="30"/>
    </row>
    <row r="50" spans="1:8" s="10" customFormat="1" ht="15" customHeight="1">
      <c r="A50" s="2">
        <v>3</v>
      </c>
      <c r="B50" s="42" t="s">
        <v>34</v>
      </c>
      <c r="C50" s="43">
        <f>C51+C52</f>
        <v>145.5</v>
      </c>
      <c r="D50" s="14"/>
      <c r="E50" s="19">
        <f>E51+E52</f>
        <v>14550000.000000002</v>
      </c>
      <c r="F50" s="26"/>
      <c r="H50" s="30"/>
    </row>
    <row r="51" spans="1:8" s="10" customFormat="1" ht="15" customHeight="1">
      <c r="A51" s="5"/>
      <c r="B51" s="6" t="s">
        <v>6</v>
      </c>
      <c r="C51" s="8">
        <v>118.80000000000001</v>
      </c>
      <c r="D51" s="14">
        <f>D49</f>
        <v>100000</v>
      </c>
      <c r="E51" s="15">
        <f>C51*D51</f>
        <v>11880000.000000002</v>
      </c>
      <c r="F51" s="26"/>
      <c r="H51" s="30"/>
    </row>
    <row r="52" spans="1:8" s="10" customFormat="1" ht="15" customHeight="1">
      <c r="A52" s="5"/>
      <c r="B52" s="6" t="s">
        <v>35</v>
      </c>
      <c r="C52" s="8">
        <v>26.7</v>
      </c>
      <c r="D52" s="14">
        <f>D49</f>
        <v>100000</v>
      </c>
      <c r="E52" s="15">
        <f>C52*D52</f>
        <v>2670000</v>
      </c>
      <c r="F52" s="26"/>
      <c r="H52" s="30"/>
    </row>
    <row r="53" spans="1:8" s="10" customFormat="1" ht="15" customHeight="1">
      <c r="A53" s="5" t="s">
        <v>12</v>
      </c>
      <c r="B53" s="42" t="s">
        <v>53</v>
      </c>
      <c r="C53" s="43">
        <f>C54</f>
        <v>66</v>
      </c>
      <c r="D53" s="23"/>
      <c r="E53" s="23">
        <f>E55</f>
        <v>6600000</v>
      </c>
      <c r="F53" s="23"/>
      <c r="H53" s="30"/>
    </row>
    <row r="54" spans="1:8" s="10" customFormat="1" ht="15" customHeight="1">
      <c r="A54" s="5">
        <v>1</v>
      </c>
      <c r="B54" s="40" t="s">
        <v>13</v>
      </c>
      <c r="C54" s="43">
        <f>C55</f>
        <v>66</v>
      </c>
      <c r="D54" s="14"/>
      <c r="E54" s="15">
        <f>E55</f>
        <v>6600000</v>
      </c>
      <c r="F54" s="26"/>
      <c r="H54" s="30"/>
    </row>
    <row r="55" spans="1:8" s="10" customFormat="1" ht="15" customHeight="1">
      <c r="A55" s="5"/>
      <c r="B55" s="12" t="s">
        <v>14</v>
      </c>
      <c r="C55" s="8">
        <v>66</v>
      </c>
      <c r="D55" s="14">
        <v>100000</v>
      </c>
      <c r="E55" s="15">
        <f>C55*D55</f>
        <v>6600000</v>
      </c>
      <c r="F55" s="26"/>
      <c r="H55" s="30"/>
    </row>
    <row r="56" spans="1:8" s="10" customFormat="1" ht="3.75" customHeight="1">
      <c r="A56" s="31"/>
      <c r="B56" s="32"/>
      <c r="C56" s="33"/>
      <c r="D56" s="34"/>
      <c r="E56" s="35"/>
      <c r="F56" s="36"/>
      <c r="H56" s="30"/>
    </row>
    <row r="57" spans="1:6" ht="14.25" customHeight="1">
      <c r="A57" s="45"/>
      <c r="B57" s="45"/>
      <c r="C57" s="45"/>
      <c r="D57" s="45"/>
      <c r="E57" s="45"/>
      <c r="F57" s="45"/>
    </row>
  </sheetData>
  <sheetProtection/>
  <mergeCells count="4">
    <mergeCell ref="A1:F1"/>
    <mergeCell ref="A2:F2"/>
    <mergeCell ref="A57:F57"/>
    <mergeCell ref="A3:F3"/>
  </mergeCells>
  <printOptions horizontalCentered="1" verticalCentered="1"/>
  <pageMargins left="0.25" right="0.25" top="0.37" bottom="0.37" header="0.31496062992126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User-64</dc:creator>
  <cp:keywords/>
  <dc:description/>
  <cp:lastModifiedBy>USERS</cp:lastModifiedBy>
  <cp:lastPrinted>2014-11-23T07:44:28Z</cp:lastPrinted>
  <dcterms:created xsi:type="dcterms:W3CDTF">2014-01-17T14:57:26Z</dcterms:created>
  <dcterms:modified xsi:type="dcterms:W3CDTF">2014-11-27T07:17:28Z</dcterms:modified>
  <cp:category/>
  <cp:version/>
  <cp:contentType/>
  <cp:contentStatus/>
</cp:coreProperties>
</file>